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autoCompressPictures="0"/>
  <bookViews>
    <workbookView xWindow="0" yWindow="0" windowWidth="35680" windowHeight="20880" tabRatio="638"/>
  </bookViews>
  <sheets>
    <sheet name="DINAMICA_NOM_PIL" sheetId="20" r:id="rId1"/>
    <sheet name="DINAMICA_PROFILO" sheetId="29" r:id="rId2"/>
    <sheet name="DINAMICA_VITA_ATTESA" sheetId="31" r:id="rId3"/>
    <sheet name="GRAPH1" sheetId="24" r:id="rId4"/>
    <sheet name="GRAPH2" sheetId="28" r:id="rId5"/>
  </sheets>
  <externalReferences>
    <externalReference r:id="rId6"/>
    <externalReference r:id="rId7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2" i="20" l="1"/>
  <c r="V2" i="20"/>
  <c r="T2" i="20"/>
  <c r="T4" i="20"/>
  <c r="T6" i="20"/>
  <c r="S2" i="20"/>
  <c r="S4" i="20"/>
  <c r="S6" i="20"/>
  <c r="T8" i="20"/>
  <c r="U47" i="29"/>
  <c r="T26" i="29"/>
  <c r="T47" i="29"/>
  <c r="S26" i="29"/>
  <c r="R2" i="20"/>
  <c r="R4" i="20"/>
  <c r="R6" i="20"/>
  <c r="S8" i="20"/>
  <c r="S47" i="29"/>
  <c r="R26" i="29"/>
  <c r="Q2" i="20"/>
  <c r="Q4" i="20"/>
  <c r="Q6" i="20"/>
  <c r="R8" i="20"/>
  <c r="R47" i="29"/>
  <c r="Q26" i="29"/>
  <c r="P2" i="20"/>
  <c r="P4" i="20"/>
  <c r="P6" i="20"/>
  <c r="Q8" i="20"/>
  <c r="Q47" i="29"/>
  <c r="P26" i="29"/>
  <c r="O2" i="20"/>
  <c r="O4" i="20"/>
  <c r="O6" i="20"/>
  <c r="P8" i="20"/>
  <c r="P47" i="29"/>
  <c r="O26" i="29"/>
  <c r="N2" i="20"/>
  <c r="N4" i="20"/>
  <c r="N6" i="20"/>
  <c r="O8" i="20"/>
  <c r="O47" i="29"/>
  <c r="N26" i="29"/>
  <c r="M2" i="20"/>
  <c r="M4" i="20"/>
  <c r="M6" i="20"/>
  <c r="N8" i="20"/>
  <c r="N47" i="29"/>
  <c r="M26" i="29"/>
  <c r="L2" i="20"/>
  <c r="L4" i="20"/>
  <c r="L6" i="20"/>
  <c r="M8" i="20"/>
  <c r="M47" i="29"/>
  <c r="L26" i="29"/>
  <c r="K2" i="20"/>
  <c r="K4" i="20"/>
  <c r="K6" i="20"/>
  <c r="L8" i="20"/>
  <c r="L47" i="29"/>
  <c r="K26" i="29"/>
  <c r="J2" i="20"/>
  <c r="J4" i="20"/>
  <c r="J6" i="20"/>
  <c r="K8" i="20"/>
  <c r="K47" i="29"/>
  <c r="J26" i="29"/>
  <c r="I2" i="20"/>
  <c r="I4" i="20"/>
  <c r="I6" i="20"/>
  <c r="J8" i="20"/>
  <c r="J47" i="29"/>
  <c r="I26" i="29"/>
  <c r="H2" i="20"/>
  <c r="H4" i="20"/>
  <c r="H6" i="20"/>
  <c r="I8" i="20"/>
  <c r="I47" i="29"/>
  <c r="H26" i="29"/>
  <c r="G2" i="20"/>
  <c r="G4" i="20"/>
  <c r="G6" i="20"/>
  <c r="H8" i="20"/>
  <c r="H47" i="29"/>
  <c r="G26" i="29"/>
  <c r="F2" i="20"/>
  <c r="F4" i="20"/>
  <c r="F6" i="20"/>
  <c r="G8" i="20"/>
  <c r="G47" i="29"/>
  <c r="F26" i="29"/>
  <c r="E2" i="20"/>
  <c r="E4" i="20"/>
  <c r="E6" i="20"/>
  <c r="F8" i="20"/>
  <c r="F47" i="29"/>
  <c r="E26" i="29"/>
  <c r="D2" i="20"/>
  <c r="D4" i="20"/>
  <c r="D6" i="20"/>
  <c r="E8" i="20"/>
  <c r="E47" i="29"/>
  <c r="D26" i="29"/>
  <c r="C2" i="20"/>
  <c r="C4" i="20"/>
  <c r="C6" i="20"/>
  <c r="D8" i="20"/>
  <c r="D47" i="29"/>
  <c r="C26" i="29"/>
  <c r="B2" i="20"/>
  <c r="B4" i="20"/>
  <c r="B6" i="20"/>
  <c r="C8" i="20"/>
  <c r="C47" i="29"/>
  <c r="B26" i="29"/>
  <c r="B47" i="29"/>
  <c r="U60" i="29"/>
  <c r="U61" i="29"/>
  <c r="T39" i="29"/>
  <c r="T60" i="29"/>
  <c r="U62" i="29"/>
  <c r="T40" i="29"/>
  <c r="T61" i="29"/>
  <c r="S39" i="29"/>
  <c r="S60" i="29"/>
  <c r="U63" i="29"/>
  <c r="T41" i="29"/>
  <c r="T62" i="29"/>
  <c r="S40" i="29"/>
  <c r="S61" i="29"/>
  <c r="R39" i="29"/>
  <c r="R60" i="29"/>
  <c r="U64" i="29"/>
  <c r="T42" i="29"/>
  <c r="T63" i="29"/>
  <c r="S41" i="29"/>
  <c r="S62" i="29"/>
  <c r="R40" i="29"/>
  <c r="R61" i="29"/>
  <c r="Q39" i="29"/>
  <c r="Q60" i="29"/>
  <c r="T43" i="29"/>
  <c r="T64" i="29"/>
  <c r="S42" i="29"/>
  <c r="S63" i="29"/>
  <c r="R41" i="29"/>
  <c r="R62" i="29"/>
  <c r="Q40" i="29"/>
  <c r="Q61" i="29"/>
  <c r="P39" i="29"/>
  <c r="P60" i="29"/>
  <c r="S43" i="29"/>
  <c r="S64" i="29"/>
  <c r="R42" i="29"/>
  <c r="R63" i="29"/>
  <c r="Q41" i="29"/>
  <c r="Q62" i="29"/>
  <c r="P40" i="29"/>
  <c r="P61" i="29"/>
  <c r="O39" i="29"/>
  <c r="O60" i="29"/>
  <c r="R43" i="29"/>
  <c r="R64" i="29"/>
  <c r="Q42" i="29"/>
  <c r="Q63" i="29"/>
  <c r="P41" i="29"/>
  <c r="P62" i="29"/>
  <c r="O40" i="29"/>
  <c r="O61" i="29"/>
  <c r="N39" i="29"/>
  <c r="N60" i="29"/>
  <c r="Q43" i="29"/>
  <c r="Q64" i="29"/>
  <c r="P42" i="29"/>
  <c r="P63" i="29"/>
  <c r="O41" i="29"/>
  <c r="O62" i="29"/>
  <c r="N40" i="29"/>
  <c r="N61" i="29"/>
  <c r="M39" i="29"/>
  <c r="M60" i="29"/>
  <c r="P43" i="29"/>
  <c r="P64" i="29"/>
  <c r="O42" i="29"/>
  <c r="O63" i="29"/>
  <c r="N41" i="29"/>
  <c r="N62" i="29"/>
  <c r="M40" i="29"/>
  <c r="M61" i="29"/>
  <c r="L39" i="29"/>
  <c r="L60" i="29"/>
  <c r="O43" i="29"/>
  <c r="O64" i="29"/>
  <c r="N42" i="29"/>
  <c r="N63" i="29"/>
  <c r="M41" i="29"/>
  <c r="M62" i="29"/>
  <c r="L40" i="29"/>
  <c r="L61" i="29"/>
  <c r="K39" i="29"/>
  <c r="K60" i="29"/>
  <c r="N43" i="29"/>
  <c r="N64" i="29"/>
  <c r="M42" i="29"/>
  <c r="M63" i="29"/>
  <c r="L41" i="29"/>
  <c r="L62" i="29"/>
  <c r="K40" i="29"/>
  <c r="K61" i="29"/>
  <c r="J39" i="29"/>
  <c r="J60" i="29"/>
  <c r="M43" i="29"/>
  <c r="M64" i="29"/>
  <c r="L42" i="29"/>
  <c r="L63" i="29"/>
  <c r="K41" i="29"/>
  <c r="K62" i="29"/>
  <c r="J40" i="29"/>
  <c r="J61" i="29"/>
  <c r="I39" i="29"/>
  <c r="I60" i="29"/>
  <c r="L43" i="29"/>
  <c r="L64" i="29"/>
  <c r="K42" i="29"/>
  <c r="K63" i="29"/>
  <c r="J41" i="29"/>
  <c r="J62" i="29"/>
  <c r="I40" i="29"/>
  <c r="I61" i="29"/>
  <c r="H39" i="29"/>
  <c r="H60" i="29"/>
  <c r="K43" i="29"/>
  <c r="K64" i="29"/>
  <c r="J42" i="29"/>
  <c r="J63" i="29"/>
  <c r="I41" i="29"/>
  <c r="I62" i="29"/>
  <c r="H40" i="29"/>
  <c r="H61" i="29"/>
  <c r="G39" i="29"/>
  <c r="G60" i="29"/>
  <c r="J43" i="29"/>
  <c r="J64" i="29"/>
  <c r="I42" i="29"/>
  <c r="I63" i="29"/>
  <c r="H41" i="29"/>
  <c r="H62" i="29"/>
  <c r="G40" i="29"/>
  <c r="G61" i="29"/>
  <c r="F39" i="29"/>
  <c r="F60" i="29"/>
  <c r="I43" i="29"/>
  <c r="I64" i="29"/>
  <c r="H42" i="29"/>
  <c r="H63" i="29"/>
  <c r="G41" i="29"/>
  <c r="G62" i="29"/>
  <c r="F40" i="29"/>
  <c r="F61" i="29"/>
  <c r="E39" i="29"/>
  <c r="E60" i="29"/>
  <c r="H43" i="29"/>
  <c r="H64" i="29"/>
  <c r="G42" i="29"/>
  <c r="G63" i="29"/>
  <c r="F41" i="29"/>
  <c r="F62" i="29"/>
  <c r="E40" i="29"/>
  <c r="E61" i="29"/>
  <c r="D39" i="29"/>
  <c r="D60" i="29"/>
  <c r="G43" i="29"/>
  <c r="G64" i="29"/>
  <c r="F42" i="29"/>
  <c r="F63" i="29"/>
  <c r="E41" i="29"/>
  <c r="E62" i="29"/>
  <c r="D40" i="29"/>
  <c r="D61" i="29"/>
  <c r="C39" i="29"/>
  <c r="C60" i="29"/>
  <c r="F43" i="29"/>
  <c r="F64" i="29"/>
  <c r="E42" i="29"/>
  <c r="E63" i="29"/>
  <c r="D41" i="29"/>
  <c r="D62" i="29"/>
  <c r="C40" i="29"/>
  <c r="C61" i="29"/>
  <c r="B39" i="29"/>
  <c r="B60" i="29"/>
  <c r="B68" i="29"/>
  <c r="U48" i="29"/>
  <c r="T27" i="29"/>
  <c r="T48" i="29"/>
  <c r="S27" i="29"/>
  <c r="S48" i="29"/>
  <c r="R27" i="29"/>
  <c r="R48" i="29"/>
  <c r="Q27" i="29"/>
  <c r="Q48" i="29"/>
  <c r="P27" i="29"/>
  <c r="P48" i="29"/>
  <c r="O27" i="29"/>
  <c r="O48" i="29"/>
  <c r="N27" i="29"/>
  <c r="N48" i="29"/>
  <c r="M27" i="29"/>
  <c r="M48" i="29"/>
  <c r="L27" i="29"/>
  <c r="L48" i="29"/>
  <c r="K27" i="29"/>
  <c r="K48" i="29"/>
  <c r="J27" i="29"/>
  <c r="J48" i="29"/>
  <c r="I27" i="29"/>
  <c r="I48" i="29"/>
  <c r="H27" i="29"/>
  <c r="H48" i="29"/>
  <c r="G27" i="29"/>
  <c r="G48" i="29"/>
  <c r="F27" i="29"/>
  <c r="F48" i="29"/>
  <c r="E27" i="29"/>
  <c r="E48" i="29"/>
  <c r="D27" i="29"/>
  <c r="D48" i="29"/>
  <c r="C27" i="29"/>
  <c r="C48" i="29"/>
  <c r="B27" i="29"/>
  <c r="B48" i="29"/>
  <c r="B69" i="29"/>
  <c r="U49" i="29"/>
  <c r="U50" i="29"/>
  <c r="T28" i="29"/>
  <c r="T49" i="29"/>
  <c r="U51" i="29"/>
  <c r="T29" i="29"/>
  <c r="T50" i="29"/>
  <c r="S28" i="29"/>
  <c r="S49" i="29"/>
  <c r="U52" i="29"/>
  <c r="T30" i="29"/>
  <c r="T51" i="29"/>
  <c r="S29" i="29"/>
  <c r="S50" i="29"/>
  <c r="R28" i="29"/>
  <c r="R49" i="29"/>
  <c r="U53" i="29"/>
  <c r="T31" i="29"/>
  <c r="T52" i="29"/>
  <c r="S30" i="29"/>
  <c r="S51" i="29"/>
  <c r="R29" i="29"/>
  <c r="R50" i="29"/>
  <c r="Q28" i="29"/>
  <c r="Q49" i="29"/>
  <c r="U54" i="29"/>
  <c r="T32" i="29"/>
  <c r="T53" i="29"/>
  <c r="S31" i="29"/>
  <c r="S52" i="29"/>
  <c r="R30" i="29"/>
  <c r="R51" i="29"/>
  <c r="Q29" i="29"/>
  <c r="Q50" i="29"/>
  <c r="P28" i="29"/>
  <c r="P49" i="29"/>
  <c r="U55" i="29"/>
  <c r="T33" i="29"/>
  <c r="T54" i="29"/>
  <c r="S32" i="29"/>
  <c r="S53" i="29"/>
  <c r="R31" i="29"/>
  <c r="R52" i="29"/>
  <c r="Q30" i="29"/>
  <c r="Q51" i="29"/>
  <c r="P29" i="29"/>
  <c r="P50" i="29"/>
  <c r="O28" i="29"/>
  <c r="O49" i="29"/>
  <c r="U56" i="29"/>
  <c r="T34" i="29"/>
  <c r="T55" i="29"/>
  <c r="S33" i="29"/>
  <c r="S54" i="29"/>
  <c r="R32" i="29"/>
  <c r="R53" i="29"/>
  <c r="Q31" i="29"/>
  <c r="Q52" i="29"/>
  <c r="P30" i="29"/>
  <c r="P51" i="29"/>
  <c r="O29" i="29"/>
  <c r="O50" i="29"/>
  <c r="N28" i="29"/>
  <c r="N49" i="29"/>
  <c r="U57" i="29"/>
  <c r="T35" i="29"/>
  <c r="T56" i="29"/>
  <c r="S34" i="29"/>
  <c r="S55" i="29"/>
  <c r="R33" i="29"/>
  <c r="R54" i="29"/>
  <c r="Q32" i="29"/>
  <c r="Q53" i="29"/>
  <c r="P31" i="29"/>
  <c r="P52" i="29"/>
  <c r="O30" i="29"/>
  <c r="O51" i="29"/>
  <c r="N29" i="29"/>
  <c r="N50" i="29"/>
  <c r="M28" i="29"/>
  <c r="M49" i="29"/>
  <c r="U58" i="29"/>
  <c r="T36" i="29"/>
  <c r="T57" i="29"/>
  <c r="S35" i="29"/>
  <c r="S56" i="29"/>
  <c r="R34" i="29"/>
  <c r="R55" i="29"/>
  <c r="Q33" i="29"/>
  <c r="Q54" i="29"/>
  <c r="P32" i="29"/>
  <c r="P53" i="29"/>
  <c r="O31" i="29"/>
  <c r="O52" i="29"/>
  <c r="N30" i="29"/>
  <c r="N51" i="29"/>
  <c r="M29" i="29"/>
  <c r="M50" i="29"/>
  <c r="L28" i="29"/>
  <c r="L49" i="29"/>
  <c r="U59" i="29"/>
  <c r="T37" i="29"/>
  <c r="T58" i="29"/>
  <c r="S36" i="29"/>
  <c r="S57" i="29"/>
  <c r="R35" i="29"/>
  <c r="R56" i="29"/>
  <c r="Q34" i="29"/>
  <c r="Q55" i="29"/>
  <c r="P33" i="29"/>
  <c r="P54" i="29"/>
  <c r="O32" i="29"/>
  <c r="O53" i="29"/>
  <c r="N31" i="29"/>
  <c r="N52" i="29"/>
  <c r="M30" i="29"/>
  <c r="M51" i="29"/>
  <c r="L29" i="29"/>
  <c r="L50" i="29"/>
  <c r="K28" i="29"/>
  <c r="K49" i="29"/>
  <c r="T38" i="29"/>
  <c r="T59" i="29"/>
  <c r="S37" i="29"/>
  <c r="S58" i="29"/>
  <c r="R36" i="29"/>
  <c r="R57" i="29"/>
  <c r="Q35" i="29"/>
  <c r="Q56" i="29"/>
  <c r="P34" i="29"/>
  <c r="P55" i="29"/>
  <c r="O33" i="29"/>
  <c r="O54" i="29"/>
  <c r="N32" i="29"/>
  <c r="N53" i="29"/>
  <c r="M31" i="29"/>
  <c r="M52" i="29"/>
  <c r="L30" i="29"/>
  <c r="L51" i="29"/>
  <c r="K29" i="29"/>
  <c r="K50" i="29"/>
  <c r="J28" i="29"/>
  <c r="J49" i="29"/>
  <c r="S38" i="29"/>
  <c r="S59" i="29"/>
  <c r="R37" i="29"/>
  <c r="R58" i="29"/>
  <c r="Q36" i="29"/>
  <c r="Q57" i="29"/>
  <c r="P35" i="29"/>
  <c r="P56" i="29"/>
  <c r="O34" i="29"/>
  <c r="O55" i="29"/>
  <c r="N33" i="29"/>
  <c r="N54" i="29"/>
  <c r="M32" i="29"/>
  <c r="M53" i="29"/>
  <c r="L31" i="29"/>
  <c r="L52" i="29"/>
  <c r="K30" i="29"/>
  <c r="K51" i="29"/>
  <c r="J29" i="29"/>
  <c r="J50" i="29"/>
  <c r="I28" i="29"/>
  <c r="I49" i="29"/>
  <c r="R38" i="29"/>
  <c r="R59" i="29"/>
  <c r="Q37" i="29"/>
  <c r="Q58" i="29"/>
  <c r="P36" i="29"/>
  <c r="P57" i="29"/>
  <c r="O35" i="29"/>
  <c r="O56" i="29"/>
  <c r="N34" i="29"/>
  <c r="N55" i="29"/>
  <c r="M33" i="29"/>
  <c r="M54" i="29"/>
  <c r="L32" i="29"/>
  <c r="L53" i="29"/>
  <c r="K31" i="29"/>
  <c r="K52" i="29"/>
  <c r="J30" i="29"/>
  <c r="J51" i="29"/>
  <c r="I29" i="29"/>
  <c r="I50" i="29"/>
  <c r="H28" i="29"/>
  <c r="H49" i="29"/>
  <c r="Q38" i="29"/>
  <c r="Q59" i="29"/>
  <c r="P37" i="29"/>
  <c r="P58" i="29"/>
  <c r="O36" i="29"/>
  <c r="O57" i="29"/>
  <c r="N35" i="29"/>
  <c r="N56" i="29"/>
  <c r="M34" i="29"/>
  <c r="M55" i="29"/>
  <c r="L33" i="29"/>
  <c r="L54" i="29"/>
  <c r="K32" i="29"/>
  <c r="K53" i="29"/>
  <c r="J31" i="29"/>
  <c r="J52" i="29"/>
  <c r="I30" i="29"/>
  <c r="I51" i="29"/>
  <c r="H29" i="29"/>
  <c r="H50" i="29"/>
  <c r="G28" i="29"/>
  <c r="G49" i="29"/>
  <c r="P38" i="29"/>
  <c r="P59" i="29"/>
  <c r="O37" i="29"/>
  <c r="O58" i="29"/>
  <c r="N36" i="29"/>
  <c r="N57" i="29"/>
  <c r="M35" i="29"/>
  <c r="M56" i="29"/>
  <c r="L34" i="29"/>
  <c r="L55" i="29"/>
  <c r="K33" i="29"/>
  <c r="K54" i="29"/>
  <c r="J32" i="29"/>
  <c r="J53" i="29"/>
  <c r="I31" i="29"/>
  <c r="I52" i="29"/>
  <c r="H30" i="29"/>
  <c r="H51" i="29"/>
  <c r="G29" i="29"/>
  <c r="G50" i="29"/>
  <c r="F28" i="29"/>
  <c r="F49" i="29"/>
  <c r="O38" i="29"/>
  <c r="O59" i="29"/>
  <c r="N37" i="29"/>
  <c r="N58" i="29"/>
  <c r="M36" i="29"/>
  <c r="M57" i="29"/>
  <c r="L35" i="29"/>
  <c r="L56" i="29"/>
  <c r="K34" i="29"/>
  <c r="K55" i="29"/>
  <c r="J33" i="29"/>
  <c r="J54" i="29"/>
  <c r="I32" i="29"/>
  <c r="I53" i="29"/>
  <c r="H31" i="29"/>
  <c r="H52" i="29"/>
  <c r="G30" i="29"/>
  <c r="G51" i="29"/>
  <c r="F29" i="29"/>
  <c r="F50" i="29"/>
  <c r="E28" i="29"/>
  <c r="E49" i="29"/>
  <c r="N38" i="29"/>
  <c r="N59" i="29"/>
  <c r="M37" i="29"/>
  <c r="M58" i="29"/>
  <c r="L36" i="29"/>
  <c r="L57" i="29"/>
  <c r="K35" i="29"/>
  <c r="K56" i="29"/>
  <c r="J34" i="29"/>
  <c r="J55" i="29"/>
  <c r="I33" i="29"/>
  <c r="I54" i="29"/>
  <c r="H32" i="29"/>
  <c r="H53" i="29"/>
  <c r="G31" i="29"/>
  <c r="G52" i="29"/>
  <c r="F30" i="29"/>
  <c r="F51" i="29"/>
  <c r="E29" i="29"/>
  <c r="E50" i="29"/>
  <c r="D28" i="29"/>
  <c r="D49" i="29"/>
  <c r="M38" i="29"/>
  <c r="M59" i="29"/>
  <c r="L37" i="29"/>
  <c r="L58" i="29"/>
  <c r="K36" i="29"/>
  <c r="K57" i="29"/>
  <c r="J35" i="29"/>
  <c r="J56" i="29"/>
  <c r="I34" i="29"/>
  <c r="I55" i="29"/>
  <c r="H33" i="29"/>
  <c r="H54" i="29"/>
  <c r="G32" i="29"/>
  <c r="G53" i="29"/>
  <c r="F31" i="29"/>
  <c r="F52" i="29"/>
  <c r="E30" i="29"/>
  <c r="E51" i="29"/>
  <c r="D29" i="29"/>
  <c r="D50" i="29"/>
  <c r="C28" i="29"/>
  <c r="C49" i="29"/>
  <c r="L38" i="29"/>
  <c r="L59" i="29"/>
  <c r="K37" i="29"/>
  <c r="K58" i="29"/>
  <c r="J36" i="29"/>
  <c r="J57" i="29"/>
  <c r="I35" i="29"/>
  <c r="I56" i="29"/>
  <c r="H34" i="29"/>
  <c r="H55" i="29"/>
  <c r="G33" i="29"/>
  <c r="G54" i="29"/>
  <c r="F32" i="29"/>
  <c r="F53" i="29"/>
  <c r="E31" i="29"/>
  <c r="E52" i="29"/>
  <c r="D30" i="29"/>
  <c r="D51" i="29"/>
  <c r="C29" i="29"/>
  <c r="C50" i="29"/>
  <c r="B28" i="29"/>
  <c r="B49" i="29"/>
  <c r="B70" i="29"/>
  <c r="K38" i="29"/>
  <c r="K59" i="29"/>
  <c r="J37" i="29"/>
  <c r="J58" i="29"/>
  <c r="I36" i="29"/>
  <c r="I57" i="29"/>
  <c r="H35" i="29"/>
  <c r="H56" i="29"/>
  <c r="G34" i="29"/>
  <c r="G55" i="29"/>
  <c r="F33" i="29"/>
  <c r="F54" i="29"/>
  <c r="E32" i="29"/>
  <c r="E53" i="29"/>
  <c r="D31" i="29"/>
  <c r="D52" i="29"/>
  <c r="C30" i="29"/>
  <c r="C51" i="29"/>
  <c r="B29" i="29"/>
  <c r="B50" i="29"/>
  <c r="B71" i="29"/>
  <c r="J38" i="29"/>
  <c r="J59" i="29"/>
  <c r="I37" i="29"/>
  <c r="I58" i="29"/>
  <c r="H36" i="29"/>
  <c r="H57" i="29"/>
  <c r="G35" i="29"/>
  <c r="G56" i="29"/>
  <c r="F34" i="29"/>
  <c r="F55" i="29"/>
  <c r="E33" i="29"/>
  <c r="E54" i="29"/>
  <c r="D32" i="29"/>
  <c r="D53" i="29"/>
  <c r="C31" i="29"/>
  <c r="C52" i="29"/>
  <c r="B30" i="29"/>
  <c r="B51" i="29"/>
  <c r="B72" i="29"/>
  <c r="I38" i="29"/>
  <c r="I59" i="29"/>
  <c r="H37" i="29"/>
  <c r="H58" i="29"/>
  <c r="G36" i="29"/>
  <c r="G57" i="29"/>
  <c r="F35" i="29"/>
  <c r="F56" i="29"/>
  <c r="E34" i="29"/>
  <c r="E55" i="29"/>
  <c r="D33" i="29"/>
  <c r="D54" i="29"/>
  <c r="C32" i="29"/>
  <c r="C53" i="29"/>
  <c r="B31" i="29"/>
  <c r="B52" i="29"/>
  <c r="B73" i="29"/>
  <c r="H38" i="29"/>
  <c r="H59" i="29"/>
  <c r="G37" i="29"/>
  <c r="G58" i="29"/>
  <c r="F36" i="29"/>
  <c r="F57" i="29"/>
  <c r="E35" i="29"/>
  <c r="E56" i="29"/>
  <c r="D34" i="29"/>
  <c r="D55" i="29"/>
  <c r="C33" i="29"/>
  <c r="C54" i="29"/>
  <c r="B32" i="29"/>
  <c r="B53" i="29"/>
  <c r="B74" i="29"/>
  <c r="G38" i="29"/>
  <c r="G59" i="29"/>
  <c r="F37" i="29"/>
  <c r="F58" i="29"/>
  <c r="E36" i="29"/>
  <c r="E57" i="29"/>
  <c r="D35" i="29"/>
  <c r="D56" i="29"/>
  <c r="C34" i="29"/>
  <c r="C55" i="29"/>
  <c r="B33" i="29"/>
  <c r="B54" i="29"/>
  <c r="B75" i="29"/>
  <c r="F38" i="29"/>
  <c r="F59" i="29"/>
  <c r="E37" i="29"/>
  <c r="E58" i="29"/>
  <c r="D36" i="29"/>
  <c r="D57" i="29"/>
  <c r="C35" i="29"/>
  <c r="C56" i="29"/>
  <c r="B34" i="29"/>
  <c r="B55" i="29"/>
  <c r="B76" i="29"/>
  <c r="E38" i="29"/>
  <c r="E59" i="29"/>
  <c r="D37" i="29"/>
  <c r="D58" i="29"/>
  <c r="C36" i="29"/>
  <c r="C57" i="29"/>
  <c r="B35" i="29"/>
  <c r="B56" i="29"/>
  <c r="B77" i="29"/>
  <c r="D38" i="29"/>
  <c r="D59" i="29"/>
  <c r="C37" i="29"/>
  <c r="C58" i="29"/>
  <c r="B36" i="29"/>
  <c r="B57" i="29"/>
  <c r="B78" i="29"/>
  <c r="C38" i="29"/>
  <c r="C59" i="29"/>
  <c r="B37" i="29"/>
  <c r="B58" i="29"/>
  <c r="B79" i="29"/>
  <c r="B38" i="29"/>
  <c r="B59" i="29"/>
  <c r="B80" i="29"/>
  <c r="B81" i="29"/>
  <c r="E43" i="29"/>
  <c r="E64" i="29"/>
  <c r="D42" i="29"/>
  <c r="D63" i="29"/>
  <c r="C41" i="29"/>
  <c r="C62" i="29"/>
  <c r="B40" i="29"/>
  <c r="B61" i="29"/>
  <c r="B82" i="29"/>
  <c r="D43" i="29"/>
  <c r="D64" i="29"/>
  <c r="C42" i="29"/>
  <c r="C63" i="29"/>
  <c r="B41" i="29"/>
  <c r="B62" i="29"/>
  <c r="B83" i="29"/>
  <c r="C43" i="29"/>
  <c r="C64" i="29"/>
  <c r="B42" i="29"/>
  <c r="B63" i="29"/>
  <c r="B84" i="29"/>
  <c r="B43" i="29"/>
  <c r="B64" i="29"/>
  <c r="B85" i="29"/>
  <c r="C68" i="29"/>
  <c r="C69" i="29"/>
  <c r="C70" i="29"/>
  <c r="C71" i="29"/>
  <c r="C72" i="29"/>
  <c r="C73" i="29"/>
  <c r="C74" i="29"/>
  <c r="C75" i="29"/>
  <c r="C76" i="29"/>
  <c r="C77" i="29"/>
  <c r="C78" i="29"/>
  <c r="C79" i="29"/>
  <c r="C80" i="29"/>
  <c r="C81" i="29"/>
  <c r="C82" i="29"/>
  <c r="C83" i="29"/>
  <c r="C84" i="29"/>
  <c r="C85" i="29"/>
  <c r="D68" i="29"/>
  <c r="D69" i="29"/>
  <c r="D70" i="29"/>
  <c r="D71" i="29"/>
  <c r="D72" i="29"/>
  <c r="D73" i="29"/>
  <c r="D74" i="29"/>
  <c r="D75" i="29"/>
  <c r="D76" i="29"/>
  <c r="D77" i="29"/>
  <c r="D78" i="29"/>
  <c r="D79" i="29"/>
  <c r="D80" i="29"/>
  <c r="D81" i="29"/>
  <c r="D82" i="29"/>
  <c r="D83" i="29"/>
  <c r="D84" i="29"/>
  <c r="D85" i="29"/>
  <c r="E68" i="29"/>
  <c r="E69" i="29"/>
  <c r="E70" i="29"/>
  <c r="E71" i="29"/>
  <c r="E72" i="29"/>
  <c r="E73" i="29"/>
  <c r="E74" i="29"/>
  <c r="E75" i="29"/>
  <c r="E76" i="29"/>
  <c r="E77" i="29"/>
  <c r="E78" i="29"/>
  <c r="E79" i="29"/>
  <c r="E80" i="29"/>
  <c r="E81" i="29"/>
  <c r="E82" i="29"/>
  <c r="E83" i="29"/>
  <c r="E84" i="29"/>
  <c r="E85" i="29"/>
  <c r="F68" i="29"/>
  <c r="F69" i="29"/>
  <c r="F70" i="29"/>
  <c r="F71" i="29"/>
  <c r="F72" i="29"/>
  <c r="F73" i="29"/>
  <c r="F74" i="29"/>
  <c r="F75" i="29"/>
  <c r="F76" i="29"/>
  <c r="F77" i="29"/>
  <c r="F78" i="29"/>
  <c r="F79" i="29"/>
  <c r="F80" i="29"/>
  <c r="F81" i="29"/>
  <c r="F82" i="29"/>
  <c r="F83" i="29"/>
  <c r="F84" i="29"/>
  <c r="F85" i="29"/>
  <c r="G68" i="29"/>
  <c r="H68" i="29"/>
  <c r="I68" i="29"/>
  <c r="J68" i="29"/>
  <c r="K68" i="29"/>
  <c r="L68" i="29"/>
  <c r="M68" i="29"/>
  <c r="N68" i="29"/>
  <c r="O68" i="29"/>
  <c r="P68" i="29"/>
  <c r="Q68" i="29"/>
  <c r="R68" i="29"/>
  <c r="S68" i="29"/>
  <c r="T68" i="29"/>
  <c r="G69" i="29"/>
  <c r="H69" i="29"/>
  <c r="I69" i="29"/>
  <c r="J69" i="29"/>
  <c r="K69" i="29"/>
  <c r="L69" i="29"/>
  <c r="M69" i="29"/>
  <c r="N69" i="29"/>
  <c r="O69" i="29"/>
  <c r="P69" i="29"/>
  <c r="Q69" i="29"/>
  <c r="R69" i="29"/>
  <c r="S69" i="29"/>
  <c r="T69" i="29"/>
  <c r="G70" i="29"/>
  <c r="H70" i="29"/>
  <c r="I70" i="29"/>
  <c r="J70" i="29"/>
  <c r="K70" i="29"/>
  <c r="L70" i="29"/>
  <c r="M70" i="29"/>
  <c r="N70" i="29"/>
  <c r="O70" i="29"/>
  <c r="P70" i="29"/>
  <c r="Q70" i="29"/>
  <c r="R70" i="29"/>
  <c r="S70" i="29"/>
  <c r="T70" i="29"/>
  <c r="G71" i="29"/>
  <c r="H71" i="29"/>
  <c r="I71" i="29"/>
  <c r="J71" i="29"/>
  <c r="K71" i="29"/>
  <c r="L71" i="29"/>
  <c r="M71" i="29"/>
  <c r="N71" i="29"/>
  <c r="O71" i="29"/>
  <c r="P71" i="29"/>
  <c r="Q71" i="29"/>
  <c r="R71" i="29"/>
  <c r="S71" i="29"/>
  <c r="T71" i="29"/>
  <c r="G72" i="29"/>
  <c r="H72" i="29"/>
  <c r="I72" i="29"/>
  <c r="J72" i="29"/>
  <c r="K72" i="29"/>
  <c r="L72" i="29"/>
  <c r="M72" i="29"/>
  <c r="N72" i="29"/>
  <c r="O72" i="29"/>
  <c r="P72" i="29"/>
  <c r="Q72" i="29"/>
  <c r="R72" i="29"/>
  <c r="S72" i="29"/>
  <c r="T72" i="29"/>
  <c r="G73" i="29"/>
  <c r="H73" i="29"/>
  <c r="I73" i="29"/>
  <c r="J73" i="29"/>
  <c r="K73" i="29"/>
  <c r="L73" i="29"/>
  <c r="M73" i="29"/>
  <c r="N73" i="29"/>
  <c r="O73" i="29"/>
  <c r="P73" i="29"/>
  <c r="Q73" i="29"/>
  <c r="R73" i="29"/>
  <c r="S73" i="29"/>
  <c r="T73" i="29"/>
  <c r="G74" i="29"/>
  <c r="H74" i="29"/>
  <c r="I74" i="29"/>
  <c r="J74" i="29"/>
  <c r="K74" i="29"/>
  <c r="L74" i="29"/>
  <c r="M74" i="29"/>
  <c r="N74" i="29"/>
  <c r="O74" i="29"/>
  <c r="P74" i="29"/>
  <c r="Q74" i="29"/>
  <c r="R74" i="29"/>
  <c r="S74" i="29"/>
  <c r="T74" i="29"/>
  <c r="G75" i="29"/>
  <c r="H75" i="29"/>
  <c r="I75" i="29"/>
  <c r="J75" i="29"/>
  <c r="K75" i="29"/>
  <c r="L75" i="29"/>
  <c r="M75" i="29"/>
  <c r="N75" i="29"/>
  <c r="O75" i="29"/>
  <c r="P75" i="29"/>
  <c r="Q75" i="29"/>
  <c r="R75" i="29"/>
  <c r="S75" i="29"/>
  <c r="T75" i="29"/>
  <c r="G76" i="29"/>
  <c r="H76" i="29"/>
  <c r="I76" i="29"/>
  <c r="J76" i="29"/>
  <c r="K76" i="29"/>
  <c r="L76" i="29"/>
  <c r="M76" i="29"/>
  <c r="N76" i="29"/>
  <c r="O76" i="29"/>
  <c r="P76" i="29"/>
  <c r="Q76" i="29"/>
  <c r="R76" i="29"/>
  <c r="S76" i="29"/>
  <c r="T76" i="29"/>
  <c r="G77" i="29"/>
  <c r="H77" i="29"/>
  <c r="I77" i="29"/>
  <c r="J77" i="29"/>
  <c r="K77" i="29"/>
  <c r="L77" i="29"/>
  <c r="M77" i="29"/>
  <c r="N77" i="29"/>
  <c r="O77" i="29"/>
  <c r="P77" i="29"/>
  <c r="Q77" i="29"/>
  <c r="R77" i="29"/>
  <c r="S77" i="29"/>
  <c r="T77" i="29"/>
  <c r="G78" i="29"/>
  <c r="H78" i="29"/>
  <c r="I78" i="29"/>
  <c r="J78" i="29"/>
  <c r="K78" i="29"/>
  <c r="L78" i="29"/>
  <c r="M78" i="29"/>
  <c r="N78" i="29"/>
  <c r="O78" i="29"/>
  <c r="P78" i="29"/>
  <c r="Q78" i="29"/>
  <c r="R78" i="29"/>
  <c r="S78" i="29"/>
  <c r="T78" i="29"/>
  <c r="G79" i="29"/>
  <c r="H79" i="29"/>
  <c r="I79" i="29"/>
  <c r="J79" i="29"/>
  <c r="K79" i="29"/>
  <c r="L79" i="29"/>
  <c r="M79" i="29"/>
  <c r="N79" i="29"/>
  <c r="O79" i="29"/>
  <c r="P79" i="29"/>
  <c r="Q79" i="29"/>
  <c r="R79" i="29"/>
  <c r="S79" i="29"/>
  <c r="T79" i="29"/>
  <c r="G80" i="29"/>
  <c r="H80" i="29"/>
  <c r="I80" i="29"/>
  <c r="J80" i="29"/>
  <c r="K80" i="29"/>
  <c r="L80" i="29"/>
  <c r="M80" i="29"/>
  <c r="N80" i="29"/>
  <c r="O80" i="29"/>
  <c r="P80" i="29"/>
  <c r="Q80" i="29"/>
  <c r="R80" i="29"/>
  <c r="S80" i="29"/>
  <c r="T80" i="29"/>
  <c r="G81" i="29"/>
  <c r="H81" i="29"/>
  <c r="I81" i="29"/>
  <c r="J81" i="29"/>
  <c r="K81" i="29"/>
  <c r="L81" i="29"/>
  <c r="M81" i="29"/>
  <c r="N81" i="29"/>
  <c r="O81" i="29"/>
  <c r="P81" i="29"/>
  <c r="Q81" i="29"/>
  <c r="R81" i="29"/>
  <c r="S81" i="29"/>
  <c r="T81" i="29"/>
  <c r="G82" i="29"/>
  <c r="H82" i="29"/>
  <c r="I82" i="29"/>
  <c r="J82" i="29"/>
  <c r="K82" i="29"/>
  <c r="L82" i="29"/>
  <c r="M82" i="29"/>
  <c r="N82" i="29"/>
  <c r="O82" i="29"/>
  <c r="P82" i="29"/>
  <c r="Q82" i="29"/>
  <c r="R82" i="29"/>
  <c r="S82" i="29"/>
  <c r="T82" i="29"/>
  <c r="G83" i="29"/>
  <c r="H83" i="29"/>
  <c r="I83" i="29"/>
  <c r="J83" i="29"/>
  <c r="K83" i="29"/>
  <c r="L83" i="29"/>
  <c r="M83" i="29"/>
  <c r="N83" i="29"/>
  <c r="O83" i="29"/>
  <c r="P83" i="29"/>
  <c r="Q83" i="29"/>
  <c r="R83" i="29"/>
  <c r="S83" i="29"/>
  <c r="T83" i="29"/>
  <c r="G84" i="29"/>
  <c r="H84" i="29"/>
  <c r="I84" i="29"/>
  <c r="J84" i="29"/>
  <c r="K84" i="29"/>
  <c r="L84" i="29"/>
  <c r="M84" i="29"/>
  <c r="N84" i="29"/>
  <c r="O84" i="29"/>
  <c r="P84" i="29"/>
  <c r="Q84" i="29"/>
  <c r="R84" i="29"/>
  <c r="S84" i="29"/>
  <c r="T84" i="29"/>
  <c r="G85" i="29"/>
  <c r="H85" i="29"/>
  <c r="I85" i="29"/>
  <c r="J85" i="29"/>
  <c r="K85" i="29"/>
  <c r="L85" i="29"/>
  <c r="M85" i="29"/>
  <c r="N85" i="29"/>
  <c r="O85" i="29"/>
  <c r="P85" i="29"/>
  <c r="Q85" i="29"/>
  <c r="R85" i="29"/>
  <c r="S85" i="29"/>
  <c r="T85" i="29"/>
  <c r="V43" i="29"/>
  <c r="V64" i="29"/>
  <c r="V39" i="29"/>
  <c r="V60" i="29"/>
  <c r="V85" i="29"/>
  <c r="Y85" i="29"/>
  <c r="X85" i="29"/>
  <c r="W85" i="29"/>
  <c r="V42" i="29"/>
  <c r="V63" i="29"/>
  <c r="V84" i="29"/>
  <c r="Y84" i="29"/>
  <c r="X84" i="29"/>
  <c r="W84" i="29"/>
  <c r="V41" i="29"/>
  <c r="V62" i="29"/>
  <c r="V83" i="29"/>
  <c r="Y83" i="29"/>
  <c r="X83" i="29"/>
  <c r="W83" i="29"/>
  <c r="V40" i="29"/>
  <c r="V61" i="29"/>
  <c r="V82" i="29"/>
  <c r="Y82" i="29"/>
  <c r="X82" i="29"/>
  <c r="W82" i="29"/>
  <c r="V81" i="29"/>
  <c r="Y81" i="29"/>
  <c r="X81" i="29"/>
  <c r="W81" i="29"/>
  <c r="V38" i="29"/>
  <c r="V59" i="29"/>
  <c r="V80" i="29"/>
  <c r="Y80" i="29"/>
  <c r="X80" i="29"/>
  <c r="W80" i="29"/>
  <c r="V37" i="29"/>
  <c r="V58" i="29"/>
  <c r="V79" i="29"/>
  <c r="Y79" i="29"/>
  <c r="X79" i="29"/>
  <c r="W79" i="29"/>
  <c r="V36" i="29"/>
  <c r="V57" i="29"/>
  <c r="V78" i="29"/>
  <c r="Y78" i="29"/>
  <c r="X78" i="29"/>
  <c r="W78" i="29"/>
  <c r="V35" i="29"/>
  <c r="V56" i="29"/>
  <c r="V77" i="29"/>
  <c r="Y77" i="29"/>
  <c r="X77" i="29"/>
  <c r="W77" i="29"/>
  <c r="V34" i="29"/>
  <c r="V55" i="29"/>
  <c r="V76" i="29"/>
  <c r="Y76" i="29"/>
  <c r="X76" i="29"/>
  <c r="W76" i="29"/>
  <c r="V33" i="29"/>
  <c r="V54" i="29"/>
  <c r="V75" i="29"/>
  <c r="Y75" i="29"/>
  <c r="X75" i="29"/>
  <c r="W75" i="29"/>
  <c r="V32" i="29"/>
  <c r="V53" i="29"/>
  <c r="V74" i="29"/>
  <c r="Y74" i="29"/>
  <c r="X74" i="29"/>
  <c r="W74" i="29"/>
  <c r="V31" i="29"/>
  <c r="V52" i="29"/>
  <c r="V73" i="29"/>
  <c r="Y73" i="29"/>
  <c r="X73" i="29"/>
  <c r="W73" i="29"/>
  <c r="V30" i="29"/>
  <c r="V51" i="29"/>
  <c r="V72" i="29"/>
  <c r="Y72" i="29"/>
  <c r="X72" i="29"/>
  <c r="W72" i="29"/>
  <c r="V29" i="29"/>
  <c r="V50" i="29"/>
  <c r="V71" i="29"/>
  <c r="Y71" i="29"/>
  <c r="X71" i="29"/>
  <c r="W71" i="29"/>
  <c r="V28" i="29"/>
  <c r="V49" i="29"/>
  <c r="V70" i="29"/>
  <c r="Y70" i="29"/>
  <c r="X70" i="29"/>
  <c r="W70" i="29"/>
  <c r="V27" i="29"/>
  <c r="V48" i="29"/>
  <c r="V69" i="29"/>
  <c r="Y69" i="29"/>
  <c r="X69" i="29"/>
  <c r="W69" i="29"/>
  <c r="V26" i="29"/>
  <c r="V47" i="29"/>
  <c r="V68" i="29"/>
  <c r="Y68" i="29"/>
  <c r="X68" i="29"/>
  <c r="W68" i="29"/>
  <c r="Y64" i="29"/>
  <c r="X64" i="29"/>
  <c r="W64" i="29"/>
  <c r="Y63" i="29"/>
  <c r="X63" i="29"/>
  <c r="W63" i="29"/>
  <c r="Y62" i="29"/>
  <c r="X62" i="29"/>
  <c r="W62" i="29"/>
  <c r="Y61" i="29"/>
  <c r="X61" i="29"/>
  <c r="W61" i="29"/>
  <c r="Y60" i="29"/>
  <c r="X60" i="29"/>
  <c r="W60" i="29"/>
  <c r="Y59" i="29"/>
  <c r="X59" i="29"/>
  <c r="W59" i="29"/>
  <c r="Y58" i="29"/>
  <c r="X58" i="29"/>
  <c r="W58" i="29"/>
  <c r="Y57" i="29"/>
  <c r="X57" i="29"/>
  <c r="W57" i="29"/>
  <c r="Y56" i="29"/>
  <c r="X56" i="29"/>
  <c r="W56" i="29"/>
  <c r="Y55" i="29"/>
  <c r="X55" i="29"/>
  <c r="W55" i="29"/>
  <c r="Y54" i="29"/>
  <c r="X54" i="29"/>
  <c r="W54" i="29"/>
  <c r="Y53" i="29"/>
  <c r="X53" i="29"/>
  <c r="W53" i="29"/>
  <c r="Y52" i="29"/>
  <c r="X52" i="29"/>
  <c r="W52" i="29"/>
  <c r="Y51" i="29"/>
  <c r="X51" i="29"/>
  <c r="W51" i="29"/>
  <c r="Y50" i="29"/>
  <c r="X50" i="29"/>
  <c r="W50" i="29"/>
  <c r="Y49" i="29"/>
  <c r="X49" i="29"/>
  <c r="W49" i="29"/>
  <c r="Y48" i="29"/>
  <c r="X48" i="29"/>
  <c r="W48" i="29"/>
  <c r="Y47" i="29"/>
  <c r="X47" i="29"/>
  <c r="W47" i="29"/>
  <c r="Y43" i="29"/>
  <c r="X43" i="29"/>
  <c r="W43" i="29"/>
  <c r="Y42" i="29"/>
  <c r="X42" i="29"/>
  <c r="W42" i="29"/>
  <c r="Y41" i="29"/>
  <c r="X41" i="29"/>
  <c r="W41" i="29"/>
  <c r="Y40" i="29"/>
  <c r="X40" i="29"/>
  <c r="W40" i="29"/>
  <c r="Y39" i="29"/>
  <c r="X39" i="29"/>
  <c r="W39" i="29"/>
  <c r="Y38" i="29"/>
  <c r="X38" i="29"/>
  <c r="W38" i="29"/>
  <c r="Y37" i="29"/>
  <c r="X37" i="29"/>
  <c r="W37" i="29"/>
  <c r="Y36" i="29"/>
  <c r="X36" i="29"/>
  <c r="W36" i="29"/>
  <c r="Y35" i="29"/>
  <c r="X35" i="29"/>
  <c r="W35" i="29"/>
  <c r="Y34" i="29"/>
  <c r="X34" i="29"/>
  <c r="W34" i="29"/>
  <c r="Y33" i="29"/>
  <c r="X33" i="29"/>
  <c r="W33" i="29"/>
  <c r="Y32" i="29"/>
  <c r="X32" i="29"/>
  <c r="W32" i="29"/>
  <c r="Y31" i="29"/>
  <c r="X31" i="29"/>
  <c r="W31" i="29"/>
  <c r="Y30" i="29"/>
  <c r="X30" i="29"/>
  <c r="W30" i="29"/>
  <c r="Y29" i="29"/>
  <c r="X29" i="29"/>
  <c r="W29" i="29"/>
  <c r="Y28" i="29"/>
  <c r="X28" i="29"/>
  <c r="W28" i="29"/>
  <c r="Y27" i="29"/>
  <c r="X27" i="29"/>
  <c r="W27" i="29"/>
  <c r="Y26" i="29"/>
  <c r="X26" i="29"/>
  <c r="W26" i="29"/>
  <c r="W4" i="29"/>
  <c r="X4" i="29"/>
  <c r="Y4" i="29"/>
  <c r="W5" i="29"/>
  <c r="X5" i="29"/>
  <c r="Y5" i="29"/>
  <c r="W6" i="29"/>
  <c r="X6" i="29"/>
  <c r="Y6" i="29"/>
  <c r="W7" i="29"/>
  <c r="X7" i="29"/>
  <c r="Y7" i="29"/>
  <c r="W8" i="29"/>
  <c r="X8" i="29"/>
  <c r="Y8" i="29"/>
  <c r="W9" i="29"/>
  <c r="X9" i="29"/>
  <c r="Y9" i="29"/>
  <c r="W10" i="29"/>
  <c r="X10" i="29"/>
  <c r="Y10" i="29"/>
  <c r="W11" i="29"/>
  <c r="X11" i="29"/>
  <c r="Y11" i="29"/>
  <c r="W12" i="29"/>
  <c r="X12" i="29"/>
  <c r="Y12" i="29"/>
  <c r="W13" i="29"/>
  <c r="X13" i="29"/>
  <c r="Y13" i="29"/>
  <c r="W14" i="29"/>
  <c r="X14" i="29"/>
  <c r="Y14" i="29"/>
  <c r="W15" i="29"/>
  <c r="X15" i="29"/>
  <c r="Y15" i="29"/>
  <c r="W16" i="29"/>
  <c r="X16" i="29"/>
  <c r="Y16" i="29"/>
  <c r="W17" i="29"/>
  <c r="X17" i="29"/>
  <c r="Y17" i="29"/>
  <c r="W18" i="29"/>
  <c r="X18" i="29"/>
  <c r="Y18" i="29"/>
  <c r="W19" i="29"/>
  <c r="X19" i="29"/>
  <c r="Y19" i="29"/>
  <c r="W20" i="29"/>
  <c r="X20" i="29"/>
  <c r="Y20" i="29"/>
  <c r="Y3" i="29"/>
  <c r="X3" i="29"/>
  <c r="W3" i="29"/>
  <c r="U26" i="29"/>
  <c r="U39" i="29"/>
  <c r="U40" i="29"/>
  <c r="U41" i="29"/>
  <c r="U42" i="29"/>
  <c r="U43" i="29"/>
  <c r="U27" i="29"/>
  <c r="U28" i="29"/>
  <c r="U29" i="29"/>
  <c r="U30" i="29"/>
  <c r="U31" i="29"/>
  <c r="U32" i="29"/>
  <c r="U33" i="29"/>
  <c r="U34" i="29"/>
  <c r="U35" i="29"/>
  <c r="U36" i="29"/>
  <c r="U37" i="29"/>
  <c r="U38" i="29"/>
  <c r="B86" i="29"/>
  <c r="C86" i="29"/>
  <c r="D86" i="29"/>
  <c r="E86" i="29"/>
  <c r="F86" i="29"/>
  <c r="B87" i="29"/>
  <c r="C87" i="29"/>
  <c r="D87" i="29"/>
  <c r="E87" i="29"/>
  <c r="F87" i="29"/>
  <c r="B88" i="29"/>
  <c r="C88" i="29"/>
  <c r="D88" i="29"/>
  <c r="E88" i="29"/>
  <c r="F88" i="29"/>
  <c r="V4" i="20"/>
  <c r="V6" i="20"/>
  <c r="U2" i="20"/>
  <c r="U4" i="20"/>
  <c r="U6" i="20"/>
  <c r="V8" i="20"/>
  <c r="U3" i="29"/>
  <c r="T3" i="29"/>
  <c r="S3" i="29"/>
  <c r="R3" i="29"/>
  <c r="Q3" i="29"/>
  <c r="P3" i="29"/>
  <c r="O3" i="29"/>
  <c r="N3" i="29"/>
  <c r="M3" i="29"/>
  <c r="L3" i="29"/>
  <c r="K3" i="29"/>
  <c r="J3" i="29"/>
  <c r="I3" i="29"/>
  <c r="H3" i="29"/>
  <c r="G3" i="29"/>
  <c r="F3" i="29"/>
  <c r="E3" i="29"/>
  <c r="D3" i="29"/>
  <c r="C3" i="29"/>
  <c r="B3" i="29"/>
  <c r="U4" i="29"/>
  <c r="T4" i="29"/>
  <c r="S4" i="29"/>
  <c r="R4" i="29"/>
  <c r="Q4" i="29"/>
  <c r="P4" i="29"/>
  <c r="O4" i="29"/>
  <c r="N4" i="29"/>
  <c r="M4" i="29"/>
  <c r="L4" i="29"/>
  <c r="K4" i="29"/>
  <c r="J4" i="29"/>
  <c r="I4" i="29"/>
  <c r="H4" i="29"/>
  <c r="G4" i="29"/>
  <c r="F4" i="29"/>
  <c r="E4" i="29"/>
  <c r="D4" i="29"/>
  <c r="C4" i="29"/>
  <c r="B4" i="29"/>
  <c r="U5" i="29"/>
  <c r="T5" i="29"/>
  <c r="S5" i="29"/>
  <c r="R5" i="29"/>
  <c r="Q5" i="29"/>
  <c r="P5" i="29"/>
  <c r="O5" i="29"/>
  <c r="N5" i="29"/>
  <c r="M5" i="29"/>
  <c r="L5" i="29"/>
  <c r="K5" i="29"/>
  <c r="J5" i="29"/>
  <c r="I5" i="29"/>
  <c r="H5" i="29"/>
  <c r="G5" i="29"/>
  <c r="F5" i="29"/>
  <c r="E5" i="29"/>
  <c r="D5" i="29"/>
  <c r="C5" i="29"/>
  <c r="B5" i="29"/>
  <c r="U6" i="29"/>
  <c r="T6" i="29"/>
  <c r="S6" i="29"/>
  <c r="R6" i="29"/>
  <c r="Q6" i="29"/>
  <c r="P6" i="29"/>
  <c r="O6" i="29"/>
  <c r="N6" i="29"/>
  <c r="M6" i="29"/>
  <c r="L6" i="29"/>
  <c r="K6" i="29"/>
  <c r="J6" i="29"/>
  <c r="I6" i="29"/>
  <c r="H6" i="29"/>
  <c r="G6" i="29"/>
  <c r="F6" i="29"/>
  <c r="E6" i="29"/>
  <c r="D6" i="29"/>
  <c r="C6" i="29"/>
  <c r="B6" i="29"/>
  <c r="U7" i="29"/>
  <c r="T7" i="29"/>
  <c r="S7" i="29"/>
  <c r="R7" i="29"/>
  <c r="Q7" i="29"/>
  <c r="P7" i="29"/>
  <c r="O7" i="29"/>
  <c r="N7" i="29"/>
  <c r="M7" i="29"/>
  <c r="L7" i="29"/>
  <c r="K7" i="29"/>
  <c r="J7" i="29"/>
  <c r="I7" i="29"/>
  <c r="H7" i="29"/>
  <c r="G7" i="29"/>
  <c r="F7" i="29"/>
  <c r="E7" i="29"/>
  <c r="D7" i="29"/>
  <c r="C7" i="29"/>
  <c r="B7" i="29"/>
  <c r="U8" i="29"/>
  <c r="T8" i="29"/>
  <c r="S8" i="29"/>
  <c r="R8" i="29"/>
  <c r="Q8" i="29"/>
  <c r="P8" i="29"/>
  <c r="O8" i="29"/>
  <c r="N8" i="29"/>
  <c r="M8" i="29"/>
  <c r="L8" i="29"/>
  <c r="K8" i="29"/>
  <c r="J8" i="29"/>
  <c r="I8" i="29"/>
  <c r="H8" i="29"/>
  <c r="G8" i="29"/>
  <c r="F8" i="29"/>
  <c r="E8" i="29"/>
  <c r="D8" i="29"/>
  <c r="C8" i="29"/>
  <c r="B8" i="29"/>
  <c r="U9" i="29"/>
  <c r="T9" i="29"/>
  <c r="S9" i="29"/>
  <c r="R9" i="29"/>
  <c r="Q9" i="29"/>
  <c r="P9" i="29"/>
  <c r="O9" i="29"/>
  <c r="N9" i="29"/>
  <c r="M9" i="29"/>
  <c r="L9" i="29"/>
  <c r="K9" i="29"/>
  <c r="J9" i="29"/>
  <c r="I9" i="29"/>
  <c r="H9" i="29"/>
  <c r="G9" i="29"/>
  <c r="F9" i="29"/>
  <c r="E9" i="29"/>
  <c r="D9" i="29"/>
  <c r="C9" i="29"/>
  <c r="B9" i="29"/>
  <c r="U10" i="29"/>
  <c r="T10" i="29"/>
  <c r="S10" i="29"/>
  <c r="R10" i="29"/>
  <c r="Q10" i="29"/>
  <c r="P10" i="29"/>
  <c r="O10" i="29"/>
  <c r="N10" i="29"/>
  <c r="M10" i="29"/>
  <c r="L10" i="29"/>
  <c r="K10" i="29"/>
  <c r="J10" i="29"/>
  <c r="I10" i="29"/>
  <c r="H10" i="29"/>
  <c r="G10" i="29"/>
  <c r="F10" i="29"/>
  <c r="E10" i="29"/>
  <c r="D10" i="29"/>
  <c r="C10" i="29"/>
  <c r="B10" i="29"/>
  <c r="U11" i="29"/>
  <c r="T11" i="29"/>
  <c r="S11" i="29"/>
  <c r="R11" i="29"/>
  <c r="Q11" i="29"/>
  <c r="P11" i="29"/>
  <c r="O11" i="29"/>
  <c r="N11" i="29"/>
  <c r="M11" i="29"/>
  <c r="L11" i="29"/>
  <c r="K11" i="29"/>
  <c r="J11" i="29"/>
  <c r="I11" i="29"/>
  <c r="H11" i="29"/>
  <c r="G11" i="29"/>
  <c r="F11" i="29"/>
  <c r="E11" i="29"/>
  <c r="D11" i="29"/>
  <c r="C11" i="29"/>
  <c r="B11" i="29"/>
  <c r="U12" i="29"/>
  <c r="T12" i="29"/>
  <c r="S12" i="29"/>
  <c r="R12" i="29"/>
  <c r="Q12" i="29"/>
  <c r="P12" i="29"/>
  <c r="O12" i="29"/>
  <c r="N12" i="29"/>
  <c r="M12" i="29"/>
  <c r="L12" i="29"/>
  <c r="K12" i="29"/>
  <c r="J12" i="29"/>
  <c r="I12" i="29"/>
  <c r="H12" i="29"/>
  <c r="G12" i="29"/>
  <c r="F12" i="29"/>
  <c r="E12" i="29"/>
  <c r="D12" i="29"/>
  <c r="C12" i="29"/>
  <c r="B12" i="29"/>
  <c r="U13" i="29"/>
  <c r="T13" i="29"/>
  <c r="S13" i="29"/>
  <c r="R13" i="29"/>
  <c r="Q13" i="29"/>
  <c r="P13" i="29"/>
  <c r="O13" i="29"/>
  <c r="N13" i="29"/>
  <c r="M13" i="29"/>
  <c r="L13" i="29"/>
  <c r="K13" i="29"/>
  <c r="J13" i="29"/>
  <c r="I13" i="29"/>
  <c r="H13" i="29"/>
  <c r="G13" i="29"/>
  <c r="F13" i="29"/>
  <c r="E13" i="29"/>
  <c r="D13" i="29"/>
  <c r="C13" i="29"/>
  <c r="B13" i="29"/>
  <c r="U14" i="29"/>
  <c r="T14" i="29"/>
  <c r="S14" i="29"/>
  <c r="R14" i="29"/>
  <c r="Q14" i="29"/>
  <c r="P14" i="29"/>
  <c r="O14" i="29"/>
  <c r="N14" i="29"/>
  <c r="M14" i="29"/>
  <c r="L14" i="29"/>
  <c r="K14" i="29"/>
  <c r="J14" i="29"/>
  <c r="I14" i="29"/>
  <c r="H14" i="29"/>
  <c r="G14" i="29"/>
  <c r="F14" i="29"/>
  <c r="E14" i="29"/>
  <c r="D14" i="29"/>
  <c r="C14" i="29"/>
  <c r="B14" i="29"/>
  <c r="U15" i="29"/>
  <c r="T15" i="29"/>
  <c r="S15" i="29"/>
  <c r="R15" i="29"/>
  <c r="Q15" i="29"/>
  <c r="P15" i="29"/>
  <c r="O15" i="29"/>
  <c r="N15" i="29"/>
  <c r="M15" i="29"/>
  <c r="L15" i="29"/>
  <c r="K15" i="29"/>
  <c r="J15" i="29"/>
  <c r="I15" i="29"/>
  <c r="H15" i="29"/>
  <c r="G15" i="29"/>
  <c r="F15" i="29"/>
  <c r="E15" i="29"/>
  <c r="D15" i="29"/>
  <c r="C15" i="29"/>
  <c r="B15" i="29"/>
  <c r="U16" i="29"/>
  <c r="T16" i="29"/>
  <c r="S16" i="29"/>
  <c r="R16" i="29"/>
  <c r="Q16" i="29"/>
  <c r="P16" i="29"/>
  <c r="O16" i="29"/>
  <c r="N16" i="29"/>
  <c r="M16" i="29"/>
  <c r="L16" i="29"/>
  <c r="K16" i="29"/>
  <c r="J16" i="29"/>
  <c r="I16" i="29"/>
  <c r="H16" i="29"/>
  <c r="G16" i="29"/>
  <c r="F16" i="29"/>
  <c r="E16" i="29"/>
  <c r="D16" i="29"/>
  <c r="C16" i="29"/>
  <c r="B16" i="29"/>
  <c r="U17" i="29"/>
  <c r="T17" i="29"/>
  <c r="S17" i="29"/>
  <c r="R17" i="29"/>
  <c r="Q17" i="29"/>
  <c r="P17" i="29"/>
  <c r="O17" i="29"/>
  <c r="N17" i="29"/>
  <c r="M17" i="29"/>
  <c r="L17" i="29"/>
  <c r="K17" i="29"/>
  <c r="J17" i="29"/>
  <c r="I17" i="29"/>
  <c r="H17" i="29"/>
  <c r="G17" i="29"/>
  <c r="F17" i="29"/>
  <c r="E17" i="29"/>
  <c r="D17" i="29"/>
  <c r="C17" i="29"/>
  <c r="B17" i="29"/>
  <c r="U18" i="29"/>
  <c r="T18" i="29"/>
  <c r="S18" i="29"/>
  <c r="R18" i="29"/>
  <c r="Q18" i="29"/>
  <c r="P18" i="29"/>
  <c r="O18" i="29"/>
  <c r="N18" i="29"/>
  <c r="M18" i="29"/>
  <c r="L18" i="29"/>
  <c r="K18" i="29"/>
  <c r="J18" i="29"/>
  <c r="I18" i="29"/>
  <c r="H18" i="29"/>
  <c r="G18" i="29"/>
  <c r="F18" i="29"/>
  <c r="E18" i="29"/>
  <c r="D18" i="29"/>
  <c r="C18" i="29"/>
  <c r="B18" i="29"/>
  <c r="U19" i="29"/>
  <c r="T19" i="29"/>
  <c r="S19" i="29"/>
  <c r="R19" i="29"/>
  <c r="Q19" i="29"/>
  <c r="P19" i="29"/>
  <c r="O19" i="29"/>
  <c r="N19" i="29"/>
  <c r="M19" i="29"/>
  <c r="L19" i="29"/>
  <c r="K19" i="29"/>
  <c r="J19" i="29"/>
  <c r="I19" i="29"/>
  <c r="H19" i="29"/>
  <c r="G19" i="29"/>
  <c r="F19" i="29"/>
  <c r="E19" i="29"/>
  <c r="D19" i="29"/>
  <c r="C19" i="29"/>
  <c r="B19" i="29"/>
  <c r="U20" i="29"/>
  <c r="T20" i="29"/>
  <c r="S20" i="29"/>
  <c r="R20" i="29"/>
  <c r="Q20" i="29"/>
  <c r="P20" i="29"/>
  <c r="O20" i="29"/>
  <c r="N20" i="29"/>
  <c r="M20" i="29"/>
  <c r="L20" i="29"/>
  <c r="K20" i="29"/>
  <c r="J20" i="29"/>
  <c r="I20" i="29"/>
  <c r="H20" i="29"/>
  <c r="G20" i="29"/>
  <c r="F20" i="29"/>
  <c r="E20" i="29"/>
  <c r="D20" i="29"/>
  <c r="C20" i="29"/>
  <c r="B20" i="29"/>
  <c r="Y2" i="20"/>
  <c r="Y4" i="20"/>
  <c r="Y6" i="20"/>
  <c r="X2" i="20"/>
  <c r="X4" i="20"/>
  <c r="X6" i="20"/>
  <c r="W4" i="20"/>
  <c r="W6" i="20"/>
  <c r="W8" i="20"/>
  <c r="AE60" i="29"/>
  <c r="AE61" i="29"/>
  <c r="AE62" i="29"/>
  <c r="AE63" i="29"/>
  <c r="AE49" i="29"/>
  <c r="AE50" i="29"/>
  <c r="AE51" i="29"/>
  <c r="AE52" i="29"/>
  <c r="AE53" i="29"/>
  <c r="AE54" i="29"/>
  <c r="AE55" i="29"/>
  <c r="AE56" i="29"/>
  <c r="AE57" i="29"/>
  <c r="AE58" i="29"/>
  <c r="AE59" i="29"/>
  <c r="U68" i="29"/>
  <c r="U69" i="29"/>
  <c r="U70" i="29"/>
  <c r="U71" i="29"/>
  <c r="U72" i="29"/>
  <c r="U73" i="29"/>
  <c r="U74" i="29"/>
  <c r="U75" i="29"/>
  <c r="U76" i="29"/>
  <c r="U77" i="29"/>
  <c r="U78" i="29"/>
  <c r="U79" i="29"/>
  <c r="U80" i="29"/>
  <c r="U81" i="29"/>
  <c r="U82" i="29"/>
  <c r="U83" i="29"/>
  <c r="U84" i="29"/>
  <c r="U85" i="29"/>
  <c r="H86" i="29"/>
  <c r="I86" i="29"/>
  <c r="J86" i="29"/>
  <c r="K86" i="29"/>
  <c r="L86" i="29"/>
  <c r="M86" i="29"/>
  <c r="N86" i="29"/>
  <c r="O86" i="29"/>
  <c r="P86" i="29"/>
  <c r="Q86" i="29"/>
  <c r="R86" i="29"/>
  <c r="S86" i="29"/>
  <c r="T86" i="29"/>
  <c r="U86" i="29"/>
  <c r="V86" i="29"/>
  <c r="H87" i="29"/>
  <c r="I87" i="29"/>
  <c r="J87" i="29"/>
  <c r="K87" i="29"/>
  <c r="L87" i="29"/>
  <c r="M87" i="29"/>
  <c r="N87" i="29"/>
  <c r="O87" i="29"/>
  <c r="P87" i="29"/>
  <c r="Q87" i="29"/>
  <c r="R87" i="29"/>
  <c r="S87" i="29"/>
  <c r="T87" i="29"/>
  <c r="U87" i="29"/>
  <c r="V87" i="29"/>
  <c r="H88" i="29"/>
  <c r="I88" i="29"/>
  <c r="J88" i="29"/>
  <c r="K88" i="29"/>
  <c r="L88" i="29"/>
  <c r="M88" i="29"/>
  <c r="N88" i="29"/>
  <c r="O88" i="29"/>
  <c r="P88" i="29"/>
  <c r="Q88" i="29"/>
  <c r="R88" i="29"/>
  <c r="S88" i="29"/>
  <c r="T88" i="29"/>
  <c r="U88" i="29"/>
  <c r="V88" i="29"/>
  <c r="G88" i="29"/>
  <c r="G87" i="29"/>
  <c r="G86" i="29"/>
  <c r="R22" i="31"/>
  <c r="R23" i="31"/>
  <c r="R24" i="31"/>
  <c r="R25" i="31"/>
  <c r="R26" i="31"/>
  <c r="V14" i="31"/>
  <c r="S22" i="31"/>
  <c r="S23" i="31"/>
  <c r="S24" i="31"/>
  <c r="S25" i="31"/>
  <c r="S26" i="31"/>
  <c r="W14" i="31"/>
  <c r="X14" i="31"/>
  <c r="Y10" i="31"/>
  <c r="Y14" i="31"/>
  <c r="Z14" i="31"/>
  <c r="R27" i="31"/>
  <c r="R28" i="31"/>
  <c r="R29" i="31"/>
  <c r="R30" i="31"/>
  <c r="R31" i="31"/>
  <c r="V15" i="31"/>
  <c r="S27" i="31"/>
  <c r="S28" i="31"/>
  <c r="S29" i="31"/>
  <c r="S30" i="31"/>
  <c r="S31" i="31"/>
  <c r="W15" i="31"/>
  <c r="X15" i="31"/>
  <c r="Y15" i="31"/>
  <c r="Z15" i="31"/>
  <c r="R32" i="31"/>
  <c r="R33" i="31"/>
  <c r="R34" i="31"/>
  <c r="R35" i="31"/>
  <c r="R36" i="31"/>
  <c r="V16" i="31"/>
  <c r="S32" i="31"/>
  <c r="S33" i="31"/>
  <c r="S34" i="31"/>
  <c r="S35" i="31"/>
  <c r="S36" i="31"/>
  <c r="W16" i="31"/>
  <c r="X16" i="31"/>
  <c r="Y16" i="31"/>
  <c r="Z16" i="31"/>
  <c r="R37" i="31"/>
  <c r="R38" i="31"/>
  <c r="R39" i="31"/>
  <c r="R40" i="31"/>
  <c r="R41" i="31"/>
  <c r="V17" i="31"/>
  <c r="S37" i="31"/>
  <c r="S38" i="31"/>
  <c r="S39" i="31"/>
  <c r="S40" i="31"/>
  <c r="S41" i="31"/>
  <c r="W17" i="31"/>
  <c r="X17" i="31"/>
  <c r="Y17" i="31"/>
  <c r="Z17" i="31"/>
  <c r="R42" i="31"/>
  <c r="R43" i="31"/>
  <c r="R44" i="31"/>
  <c r="R45" i="31"/>
  <c r="R46" i="31"/>
  <c r="V18" i="31"/>
  <c r="S42" i="31"/>
  <c r="S43" i="31"/>
  <c r="S44" i="31"/>
  <c r="S45" i="31"/>
  <c r="S46" i="31"/>
  <c r="W18" i="31"/>
  <c r="X18" i="31"/>
  <c r="Y18" i="31"/>
  <c r="Z18" i="31"/>
  <c r="R47" i="31"/>
  <c r="R48" i="31"/>
  <c r="R49" i="31"/>
  <c r="R50" i="31"/>
  <c r="R51" i="31"/>
  <c r="V19" i="31"/>
  <c r="S47" i="31"/>
  <c r="S48" i="31"/>
  <c r="S49" i="31"/>
  <c r="S50" i="31"/>
  <c r="S51" i="31"/>
  <c r="W19" i="31"/>
  <c r="X19" i="31"/>
  <c r="Y19" i="31"/>
  <c r="Z19" i="31"/>
  <c r="R52" i="31"/>
  <c r="R53" i="31"/>
  <c r="R54" i="31"/>
  <c r="R55" i="31"/>
  <c r="R56" i="31"/>
  <c r="V20" i="31"/>
  <c r="S52" i="31"/>
  <c r="S53" i="31"/>
  <c r="S54" i="31"/>
  <c r="S55" i="31"/>
  <c r="S56" i="31"/>
  <c r="W20" i="31"/>
  <c r="X20" i="31"/>
  <c r="Y20" i="31"/>
  <c r="Z20" i="31"/>
  <c r="R57" i="31"/>
  <c r="R58" i="31"/>
  <c r="R59" i="31"/>
  <c r="R60" i="31"/>
  <c r="R61" i="31"/>
  <c r="V21" i="31"/>
  <c r="S57" i="31"/>
  <c r="S58" i="31"/>
  <c r="S59" i="31"/>
  <c r="S60" i="31"/>
  <c r="S61" i="31"/>
  <c r="W21" i="31"/>
  <c r="X21" i="31"/>
  <c r="Y21" i="31"/>
  <c r="Z21" i="31"/>
  <c r="R62" i="31"/>
  <c r="R63" i="31"/>
  <c r="R64" i="31"/>
  <c r="R65" i="31"/>
  <c r="R66" i="31"/>
  <c r="V22" i="31"/>
  <c r="S62" i="31"/>
  <c r="S63" i="31"/>
  <c r="S64" i="31"/>
  <c r="S65" i="31"/>
  <c r="S66" i="31"/>
  <c r="W22" i="31"/>
  <c r="X22" i="31"/>
  <c r="Y22" i="31"/>
  <c r="Z22" i="31"/>
  <c r="R67" i="31"/>
  <c r="R68" i="31"/>
  <c r="R69" i="31"/>
  <c r="R70" i="31"/>
  <c r="R71" i="31"/>
  <c r="V23" i="31"/>
  <c r="S67" i="31"/>
  <c r="S68" i="31"/>
  <c r="S69" i="31"/>
  <c r="S70" i="31"/>
  <c r="S71" i="31"/>
  <c r="W23" i="31"/>
  <c r="X23" i="31"/>
  <c r="Y23" i="31"/>
  <c r="Z23" i="31"/>
  <c r="R72" i="31"/>
  <c r="R73" i="31"/>
  <c r="R74" i="31"/>
  <c r="R75" i="31"/>
  <c r="R76" i="31"/>
  <c r="V24" i="31"/>
  <c r="S72" i="31"/>
  <c r="S73" i="31"/>
  <c r="S74" i="31"/>
  <c r="S75" i="31"/>
  <c r="S76" i="31"/>
  <c r="W24" i="31"/>
  <c r="X24" i="31"/>
  <c r="Y24" i="31"/>
  <c r="Z24" i="31"/>
  <c r="R77" i="31"/>
  <c r="R78" i="31"/>
  <c r="R79" i="31"/>
  <c r="R80" i="31"/>
  <c r="R81" i="31"/>
  <c r="V25" i="31"/>
  <c r="S77" i="31"/>
  <c r="S78" i="31"/>
  <c r="S79" i="31"/>
  <c r="S80" i="31"/>
  <c r="S81" i="31"/>
  <c r="W25" i="31"/>
  <c r="X25" i="31"/>
  <c r="Y25" i="31"/>
  <c r="Z25" i="31"/>
  <c r="R82" i="31"/>
  <c r="R83" i="31"/>
  <c r="R84" i="31"/>
  <c r="R85" i="31"/>
  <c r="R86" i="31"/>
  <c r="V26" i="31"/>
  <c r="S82" i="31"/>
  <c r="S83" i="31"/>
  <c r="S84" i="31"/>
  <c r="S85" i="31"/>
  <c r="S86" i="31"/>
  <c r="W26" i="31"/>
  <c r="X26" i="31"/>
  <c r="Y26" i="31"/>
  <c r="Z26" i="31"/>
  <c r="R87" i="31"/>
  <c r="R88" i="31"/>
  <c r="R89" i="31"/>
  <c r="R90" i="31"/>
  <c r="R91" i="31"/>
  <c r="V27" i="31"/>
  <c r="S87" i="31"/>
  <c r="S88" i="31"/>
  <c r="S89" i="31"/>
  <c r="S90" i="31"/>
  <c r="S91" i="31"/>
  <c r="W27" i="31"/>
  <c r="X27" i="31"/>
  <c r="Y27" i="31"/>
  <c r="Z27" i="31"/>
  <c r="R92" i="31"/>
  <c r="R93" i="31"/>
  <c r="R94" i="31"/>
  <c r="R95" i="31"/>
  <c r="R96" i="31"/>
  <c r="V28" i="31"/>
  <c r="S92" i="31"/>
  <c r="S93" i="31"/>
  <c r="S94" i="31"/>
  <c r="S95" i="31"/>
  <c r="S96" i="31"/>
  <c r="W28" i="31"/>
  <c r="X28" i="31"/>
  <c r="Y28" i="31"/>
  <c r="Z28" i="31"/>
  <c r="R12" i="31"/>
  <c r="R13" i="31"/>
  <c r="R14" i="31"/>
  <c r="R15" i="31"/>
  <c r="R16" i="31"/>
  <c r="V12" i="31"/>
  <c r="S12" i="31"/>
  <c r="S13" i="31"/>
  <c r="S14" i="31"/>
  <c r="S15" i="31"/>
  <c r="S16" i="31"/>
  <c r="W12" i="31"/>
  <c r="X12" i="31"/>
  <c r="Y12" i="31"/>
  <c r="Z12" i="31"/>
  <c r="AE47" i="29"/>
  <c r="AE26" i="29"/>
  <c r="R17" i="31"/>
  <c r="R18" i="31"/>
  <c r="R19" i="31"/>
  <c r="R20" i="31"/>
  <c r="R21" i="31"/>
  <c r="V13" i="31"/>
  <c r="S17" i="31"/>
  <c r="S18" i="31"/>
  <c r="S19" i="31"/>
  <c r="S20" i="31"/>
  <c r="S21" i="31"/>
  <c r="W13" i="31"/>
  <c r="X13" i="31"/>
  <c r="Y13" i="31"/>
  <c r="Z13" i="31"/>
  <c r="AE48" i="29"/>
  <c r="AE27" i="29"/>
  <c r="AE28" i="29"/>
  <c r="AE29" i="29"/>
  <c r="AE30" i="29"/>
  <c r="AE31" i="29"/>
  <c r="AE32" i="29"/>
  <c r="AE33" i="29"/>
  <c r="AE34" i="29"/>
  <c r="AE35" i="29"/>
  <c r="AE36" i="29"/>
  <c r="AE37" i="29"/>
  <c r="AE38" i="29"/>
  <c r="AE39" i="29"/>
  <c r="AE40" i="29"/>
  <c r="AE41" i="29"/>
  <c r="AE42" i="29"/>
  <c r="R97" i="31"/>
  <c r="R98" i="31"/>
  <c r="R99" i="31"/>
  <c r="R100" i="31"/>
  <c r="R101" i="31"/>
  <c r="R102" i="31"/>
  <c r="R103" i="31"/>
  <c r="R104" i="31"/>
  <c r="R105" i="31"/>
  <c r="R106" i="31"/>
  <c r="R107" i="31"/>
  <c r="R108" i="31"/>
  <c r="R109" i="31"/>
  <c r="R110" i="31"/>
  <c r="R111" i="31"/>
  <c r="R112" i="31"/>
  <c r="R113" i="31"/>
  <c r="R114" i="31"/>
  <c r="R115" i="31"/>
  <c r="R116" i="31"/>
  <c r="R117" i="31"/>
  <c r="R118" i="31"/>
  <c r="R119" i="31"/>
  <c r="R120" i="31"/>
  <c r="R121" i="31"/>
  <c r="R122" i="31"/>
  <c r="R123" i="31"/>
  <c r="R124" i="31"/>
  <c r="R125" i="31"/>
  <c r="R126" i="31"/>
  <c r="R127" i="31"/>
  <c r="R128" i="31"/>
  <c r="R129" i="31"/>
  <c r="R130" i="31"/>
  <c r="R131" i="31"/>
  <c r="V29" i="31"/>
  <c r="S97" i="31"/>
  <c r="S98" i="31"/>
  <c r="S99" i="31"/>
  <c r="S100" i="31"/>
  <c r="S101" i="31"/>
  <c r="S102" i="31"/>
  <c r="S103" i="31"/>
  <c r="S104" i="31"/>
  <c r="S105" i="31"/>
  <c r="S106" i="31"/>
  <c r="S107" i="31"/>
  <c r="S108" i="31"/>
  <c r="S109" i="31"/>
  <c r="S110" i="31"/>
  <c r="S111" i="31"/>
  <c r="S112" i="31"/>
  <c r="S113" i="31"/>
  <c r="S114" i="31"/>
  <c r="S115" i="31"/>
  <c r="S116" i="31"/>
  <c r="S117" i="31"/>
  <c r="S118" i="31"/>
  <c r="S119" i="31"/>
  <c r="S120" i="31"/>
  <c r="S121" i="31"/>
  <c r="S122" i="31"/>
  <c r="S123" i="31"/>
  <c r="S124" i="31"/>
  <c r="S125" i="31"/>
  <c r="S126" i="31"/>
  <c r="S127" i="31"/>
  <c r="S128" i="31"/>
  <c r="S129" i="31"/>
  <c r="S130" i="31"/>
  <c r="S131" i="31"/>
  <c r="W29" i="31"/>
  <c r="X29" i="31"/>
  <c r="Y29" i="31"/>
  <c r="Z29" i="31"/>
  <c r="AE64" i="29"/>
  <c r="AE43" i="29"/>
</calcChain>
</file>

<file path=xl/sharedStrings.xml><?xml version="1.0" encoding="utf-8"?>
<sst xmlns="http://schemas.openxmlformats.org/spreadsheetml/2006/main" count="519" uniqueCount="190">
  <si>
    <t>5 - 9</t>
  </si>
  <si>
    <t>10 - 14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</si>
  <si>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</si>
  <si>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</si>
  <si>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</si>
  <si>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</si>
  <si>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</si>
  <si>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</si>
  <si>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</si>
  <si>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</si>
  <si>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</si>
  <si>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</si>
  <si>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</si>
  <si>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</si>
  <si>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</si>
  <si>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80 - 84</t>
  </si>
  <si>
    <t>85+</t>
  </si>
  <si>
    <t>0 - 4</t>
  </si>
  <si>
    <t>…</t>
  </si>
  <si>
    <t>SCIVOLAMENTO ALL'INDIETRO</t>
  </si>
  <si>
    <t>SCIVOLAMENTO IN AVANTI</t>
  </si>
  <si>
    <t>SOTTRAZIONE DINAMICA PIL</t>
  </si>
  <si>
    <t>AGGIUNTA DINAMICA PIL</t>
  </si>
  <si>
    <t>Italia</t>
  </si>
  <si>
    <t>Pil</t>
  </si>
  <si>
    <t>Pop</t>
  </si>
  <si>
    <t>Pil pro-capite</t>
  </si>
  <si>
    <t>RoG</t>
  </si>
  <si>
    <t>I step</t>
  </si>
  <si>
    <t>mark-up</t>
  </si>
  <si>
    <t>Age</t>
  </si>
  <si>
    <t>Survivors</t>
  </si>
  <si>
    <t>Deaths</t>
  </si>
  <si>
    <t>Probability of death</t>
  </si>
  <si>
    <t>(per thousand)</t>
  </si>
  <si>
    <t>Years lived</t>
  </si>
  <si>
    <t>Projection</t>
  </si>
  <si>
    <t>probability</t>
  </si>
  <si>
    <t>Life expectancy</t>
  </si>
  <si>
    <t>M</t>
  </si>
  <si>
    <t>F</t>
  </si>
  <si>
    <t>incrementi di vita attesa 1990-2012</t>
  </si>
  <si>
    <t>1/2 di incremento vita attesa</t>
  </si>
  <si>
    <t>III step</t>
  </si>
  <si>
    <t>II</t>
  </si>
  <si>
    <t>[B]</t>
  </si>
  <si>
    <t>[A]</t>
  </si>
  <si>
    <t>[C]</t>
  </si>
  <si>
    <t>[D]</t>
  </si>
  <si>
    <t>x1</t>
  </si>
  <si>
    <t>y1</t>
  </si>
  <si>
    <t>w1</t>
  </si>
  <si>
    <t>z1</t>
  </si>
  <si>
    <t>x2</t>
  </si>
  <si>
    <t>y2</t>
  </si>
  <si>
    <t>w2</t>
  </si>
  <si>
    <t>z2</t>
  </si>
  <si>
    <t>x3</t>
  </si>
  <si>
    <t>y3</t>
  </si>
  <si>
    <t>w3</t>
  </si>
  <si>
    <t>z3</t>
  </si>
  <si>
    <t>x4</t>
  </si>
  <si>
    <t>y4</t>
  </si>
  <si>
    <t>w4</t>
  </si>
  <si>
    <t>z4</t>
  </si>
  <si>
    <t>x5</t>
  </si>
  <si>
    <t>y5</t>
  </si>
  <si>
    <t>w5</t>
  </si>
  <si>
    <t>z5</t>
  </si>
  <si>
    <t>x6</t>
  </si>
  <si>
    <t>y6</t>
  </si>
  <si>
    <t>w6</t>
  </si>
  <si>
    <t>z6</t>
  </si>
  <si>
    <t>x7</t>
  </si>
  <si>
    <t>y7</t>
  </si>
  <si>
    <t>w7</t>
  </si>
  <si>
    <t>z7</t>
  </si>
  <si>
    <t>x8</t>
  </si>
  <si>
    <t>y8</t>
  </si>
  <si>
    <t>w8</t>
  </si>
  <si>
    <t>z8</t>
  </si>
  <si>
    <t>x9</t>
  </si>
  <si>
    <t>y9</t>
  </si>
  <si>
    <t>w9</t>
  </si>
  <si>
    <t>z9</t>
  </si>
  <si>
    <t>x10</t>
  </si>
  <si>
    <t>y10</t>
  </si>
  <si>
    <t>w10</t>
  </si>
  <si>
    <t>z10</t>
  </si>
  <si>
    <t>x11</t>
  </si>
  <si>
    <t>y11</t>
  </si>
  <si>
    <t>w11</t>
  </si>
  <si>
    <t>z11</t>
  </si>
  <si>
    <t>x12</t>
  </si>
  <si>
    <t>y12</t>
  </si>
  <si>
    <t>w12</t>
  </si>
  <si>
    <t>z12</t>
  </si>
  <si>
    <t>x13</t>
  </si>
  <si>
    <t>y13</t>
  </si>
  <si>
    <t>w13</t>
  </si>
  <si>
    <t>z13</t>
  </si>
  <si>
    <t>x14</t>
  </si>
  <si>
    <t>y14</t>
  </si>
  <si>
    <t>w14</t>
  </si>
  <si>
    <t>z14</t>
  </si>
  <si>
    <t>x15</t>
  </si>
  <si>
    <t>y15</t>
  </si>
  <si>
    <t>w15</t>
  </si>
  <si>
    <t>z15</t>
  </si>
  <si>
    <t>x16</t>
  </si>
  <si>
    <t>y16</t>
  </si>
  <si>
    <t>w16</t>
  </si>
  <si>
    <t>z16</t>
  </si>
  <si>
    <t>x17</t>
  </si>
  <si>
    <t>y17</t>
  </si>
  <si>
    <t>w17</t>
  </si>
  <si>
    <t>z17</t>
  </si>
  <si>
    <t>x18</t>
  </si>
  <si>
    <t>y18</t>
  </si>
  <si>
    <t>w18</t>
  </si>
  <si>
    <t>z18</t>
  </si>
  <si>
    <t>Y1</t>
  </si>
  <si>
    <t>W1</t>
  </si>
  <si>
    <t>Z1</t>
  </si>
  <si>
    <t>Y2</t>
  </si>
  <si>
    <t>W2</t>
  </si>
  <si>
    <t>Z2</t>
  </si>
  <si>
    <t>Y3</t>
  </si>
  <si>
    <t>W3</t>
  </si>
  <si>
    <t>Z3</t>
  </si>
  <si>
    <t>Y4</t>
  </si>
  <si>
    <t>W4</t>
  </si>
  <si>
    <t>Z4</t>
  </si>
  <si>
    <t>Y5</t>
  </si>
  <si>
    <t>W5</t>
  </si>
  <si>
    <t>Z5</t>
  </si>
  <si>
    <t>Y6</t>
  </si>
  <si>
    <t>W6</t>
  </si>
  <si>
    <t>Z6</t>
  </si>
  <si>
    <t>Y7</t>
  </si>
  <si>
    <t>W7</t>
  </si>
  <si>
    <t>Z7</t>
  </si>
  <si>
    <t>Y8</t>
  </si>
  <si>
    <t>W8</t>
  </si>
  <si>
    <t>Z8</t>
  </si>
  <si>
    <t>Y9</t>
  </si>
  <si>
    <t>W9</t>
  </si>
  <si>
    <t>Z9</t>
  </si>
  <si>
    <t>Y10</t>
  </si>
  <si>
    <t>W10</t>
  </si>
  <si>
    <t>Z10</t>
  </si>
  <si>
    <t>Y11</t>
  </si>
  <si>
    <t>W11</t>
  </si>
  <si>
    <t>Z11</t>
  </si>
  <si>
    <t>Y12</t>
  </si>
  <si>
    <t>W12</t>
  </si>
  <si>
    <t>Z12</t>
  </si>
  <si>
    <t>Y13</t>
  </si>
  <si>
    <t>W13</t>
  </si>
  <si>
    <t>Z13</t>
  </si>
  <si>
    <t>Y14</t>
  </si>
  <si>
    <t>W14</t>
  </si>
  <si>
    <t>Z14</t>
  </si>
  <si>
    <t>Y15</t>
  </si>
  <si>
    <t>W15</t>
  </si>
  <si>
    <t>Z15</t>
  </si>
  <si>
    <t>Y16</t>
  </si>
  <si>
    <t>W16</t>
  </si>
  <si>
    <t>Z16</t>
  </si>
  <si>
    <t>Y17</t>
  </si>
  <si>
    <t>W17</t>
  </si>
  <si>
    <t>Z17</t>
  </si>
  <si>
    <t>Y18</t>
  </si>
  <si>
    <t>W18</t>
  </si>
  <si>
    <t>Z18</t>
  </si>
  <si>
    <t>dinamica dopo la calibrazione sui livelli assoluti di spesa nel 1990</t>
  </si>
  <si>
    <r>
      <t>B</t>
    </r>
    <r>
      <rPr>
        <b/>
        <i/>
        <sz val="12"/>
        <color rgb="FF800000"/>
        <rFont val="Calibri"/>
        <scheme val="minor"/>
      </rPr>
      <t>x</t>
    </r>
    <r>
      <rPr>
        <b/>
        <sz val="16"/>
        <color rgb="FF800000"/>
        <rFont val="Calibri"/>
        <scheme val="minor"/>
      </rPr>
      <t xml:space="preserve"> = (1-</t>
    </r>
    <r>
      <rPr>
        <b/>
        <sz val="16"/>
        <color theme="3" tint="0.39997558519241921"/>
        <rFont val="Calibri"/>
        <scheme val="minor"/>
      </rPr>
      <t>e%</t>
    </r>
    <r>
      <rPr>
        <b/>
        <sz val="16"/>
        <color rgb="FF800000"/>
        <rFont val="Calibri"/>
        <scheme val="minor"/>
      </rPr>
      <t>)*A</t>
    </r>
    <r>
      <rPr>
        <b/>
        <i/>
        <sz val="16"/>
        <color rgb="FF800000"/>
        <rFont val="Calibri"/>
        <scheme val="minor"/>
      </rPr>
      <t>x</t>
    </r>
    <r>
      <rPr>
        <b/>
        <sz val="16"/>
        <color rgb="FF800000"/>
        <rFont val="Calibri"/>
        <scheme val="minor"/>
      </rPr>
      <t>+</t>
    </r>
    <r>
      <rPr>
        <b/>
        <sz val="16"/>
        <color theme="3" tint="0.39997558519241921"/>
        <rFont val="Calibri"/>
        <scheme val="minor"/>
      </rPr>
      <t>e%</t>
    </r>
    <r>
      <rPr>
        <b/>
        <sz val="16"/>
        <color rgb="FF800000"/>
        <rFont val="Calibri"/>
        <scheme val="minor"/>
      </rPr>
      <t>*A</t>
    </r>
    <r>
      <rPr>
        <b/>
        <i/>
        <sz val="16"/>
        <color rgb="FF800000"/>
        <rFont val="Calibri"/>
        <scheme val="minor"/>
      </rPr>
      <t>x</t>
    </r>
    <r>
      <rPr>
        <b/>
        <i/>
        <sz val="12"/>
        <color rgb="FF800000"/>
        <rFont val="Calibri"/>
        <scheme val="minor"/>
      </rPr>
      <t>+1</t>
    </r>
  </si>
  <si>
    <r>
      <rPr>
        <b/>
        <sz val="12"/>
        <color theme="3" tint="0.39997558519241921"/>
        <rFont val="Calibri"/>
        <scheme val="minor"/>
      </rPr>
      <t>e%</t>
    </r>
    <r>
      <rPr>
        <b/>
        <sz val="12"/>
        <color rgb="FF800000"/>
        <rFont val="Calibri"/>
        <scheme val="minor"/>
      </rPr>
      <t xml:space="preserve"> = 50% aumento della vita attesa tra [A] e [B]</t>
    </r>
  </si>
  <si>
    <r>
      <t xml:space="preserve">Cx = </t>
    </r>
    <r>
      <rPr>
        <b/>
        <sz val="20"/>
        <color rgb="FF800000"/>
        <rFont val="Calibri"/>
        <scheme val="minor"/>
      </rPr>
      <t>B</t>
    </r>
    <r>
      <rPr>
        <b/>
        <sz val="16"/>
        <color rgb="FF800000"/>
        <rFont val="Calibri"/>
        <scheme val="minor"/>
      </rPr>
      <t>x / (1+</t>
    </r>
    <r>
      <rPr>
        <b/>
        <sz val="16"/>
        <color theme="3" tint="0.39997558519241921"/>
        <rFont val="Calibri"/>
        <scheme val="minor"/>
      </rPr>
      <t>r%</t>
    </r>
    <r>
      <rPr>
        <b/>
        <sz val="16"/>
        <color rgb="FF800000"/>
        <rFont val="Calibri"/>
        <scheme val="minor"/>
      </rPr>
      <t>)</t>
    </r>
  </si>
  <si>
    <r>
      <rPr>
        <b/>
        <sz val="16"/>
        <color theme="3" tint="0.39997558519241921"/>
        <rFont val="Calibri"/>
        <scheme val="minor"/>
      </rPr>
      <t>r%</t>
    </r>
    <r>
      <rPr>
        <b/>
        <sz val="16"/>
        <color rgb="FF800000"/>
        <rFont val="Calibri"/>
        <scheme val="minor"/>
      </rPr>
      <t xml:space="preserve"> = tasso di crescita del Pil in A</t>
    </r>
    <r>
      <rPr>
        <b/>
        <sz val="12"/>
        <color rgb="FF800000"/>
        <rFont val="Calibri"/>
        <scheme val="minor"/>
      </rPr>
      <t>t</t>
    </r>
  </si>
  <si>
    <r>
      <t>B</t>
    </r>
    <r>
      <rPr>
        <b/>
        <i/>
        <sz val="16"/>
        <color rgb="FF800000"/>
        <rFont val="Calibri"/>
        <scheme val="minor"/>
      </rPr>
      <t>x</t>
    </r>
    <r>
      <rPr>
        <b/>
        <sz val="16"/>
        <color rgb="FF800000"/>
        <rFont val="Calibri"/>
        <scheme val="minor"/>
      </rPr>
      <t xml:space="preserve"> = A</t>
    </r>
    <r>
      <rPr>
        <b/>
        <i/>
        <sz val="16"/>
        <color rgb="FF800000"/>
        <rFont val="Calibri"/>
        <scheme val="minor"/>
      </rPr>
      <t>x</t>
    </r>
    <r>
      <rPr>
        <b/>
        <sz val="16"/>
        <color rgb="FF800000"/>
        <rFont val="Calibri"/>
        <scheme val="minor"/>
      </rPr>
      <t xml:space="preserve"> * (1+</t>
    </r>
    <r>
      <rPr>
        <b/>
        <sz val="16"/>
        <color theme="3" tint="0.39997558519241921"/>
        <rFont val="Calibri"/>
        <scheme val="minor"/>
      </rPr>
      <t>r%</t>
    </r>
    <r>
      <rPr>
        <b/>
        <sz val="16"/>
        <color rgb="FF800000"/>
        <rFont val="Calibri"/>
        <scheme val="minor"/>
      </rPr>
      <t>)</t>
    </r>
  </si>
  <si>
    <r>
      <rPr>
        <b/>
        <sz val="16"/>
        <color theme="3" tint="0.39997558519241921"/>
        <rFont val="Calibri"/>
        <scheme val="minor"/>
      </rPr>
      <t>r%</t>
    </r>
    <r>
      <rPr>
        <b/>
        <sz val="16"/>
        <color rgb="FF800000"/>
        <rFont val="Calibri"/>
        <scheme val="minor"/>
      </rPr>
      <t xml:space="preserve"> = tasso di crescita del Pil in B</t>
    </r>
    <r>
      <rPr>
        <b/>
        <sz val="12"/>
        <color rgb="FF800000"/>
        <rFont val="Calibri"/>
        <scheme val="minor"/>
      </rPr>
      <t>t</t>
    </r>
  </si>
  <si>
    <r>
      <t>C</t>
    </r>
    <r>
      <rPr>
        <b/>
        <i/>
        <sz val="16"/>
        <color rgb="FF800000"/>
        <rFont val="Calibri"/>
        <scheme val="minor"/>
      </rPr>
      <t>x</t>
    </r>
    <r>
      <rPr>
        <b/>
        <sz val="16"/>
        <color rgb="FF800000"/>
        <rFont val="Calibri"/>
        <scheme val="minor"/>
      </rPr>
      <t xml:space="preserve"> = (1-</t>
    </r>
    <r>
      <rPr>
        <b/>
        <sz val="16"/>
        <color theme="3" tint="0.39997558519241921"/>
        <rFont val="Calibri"/>
        <scheme val="minor"/>
      </rPr>
      <t>e%</t>
    </r>
    <r>
      <rPr>
        <b/>
        <sz val="16"/>
        <color rgb="FF800000"/>
        <rFont val="Calibri"/>
        <scheme val="minor"/>
      </rPr>
      <t>)*B</t>
    </r>
    <r>
      <rPr>
        <b/>
        <i/>
        <sz val="16"/>
        <color rgb="FF800000"/>
        <rFont val="Calibri"/>
        <scheme val="minor"/>
      </rPr>
      <t>x</t>
    </r>
    <r>
      <rPr>
        <b/>
        <sz val="16"/>
        <color rgb="FF800000"/>
        <rFont val="Calibri"/>
        <scheme val="minor"/>
      </rPr>
      <t>+</t>
    </r>
    <r>
      <rPr>
        <b/>
        <sz val="16"/>
        <color theme="3" tint="0.39997558519241921"/>
        <rFont val="Calibri"/>
        <scheme val="minor"/>
      </rPr>
      <t>e%</t>
    </r>
    <r>
      <rPr>
        <b/>
        <sz val="16"/>
        <color rgb="FF800000"/>
        <rFont val="Calibri"/>
        <scheme val="minor"/>
      </rPr>
      <t>*B</t>
    </r>
    <r>
      <rPr>
        <b/>
        <i/>
        <sz val="16"/>
        <color rgb="FF800000"/>
        <rFont val="Calibri"/>
        <scheme val="minor"/>
      </rPr>
      <t>x</t>
    </r>
    <r>
      <rPr>
        <b/>
        <i/>
        <sz val="12"/>
        <color rgb="FF800000"/>
        <rFont val="Calibri"/>
        <scheme val="minor"/>
      </rPr>
      <t>-1</t>
    </r>
  </si>
  <si>
    <t>invariante rispetto a mark-up</t>
  </si>
  <si>
    <t>dinamica vita attesa</t>
  </si>
  <si>
    <t>fonte: HfA</t>
  </si>
  <si>
    <t>fonte: database Istata, release Nov. 2013</t>
  </si>
  <si>
    <t>fonte: database Istat, release Ott. 2014</t>
  </si>
  <si>
    <t>discontinuità nella serie</t>
  </si>
  <si>
    <t>per la dinamica del profilo di spesa pro-capite, i tassi di crescita negativi sono sostituiti con tassi nulli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</si>
</sst>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000000"/>
    <numFmt numFmtId="165" formatCode="0.000"/>
    <numFmt numFmtId="166" formatCode="0.0%"/>
    <numFmt numFmtId="167" formatCode="_-* #,##0_-;\-* #,##0_-;_-* &quot;-&quot;??_-;_-@_-"/>
  </numFmts>
  <fonts count="4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129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16"/>
      <color theme="1"/>
      <name val="Cambria"/>
      <family val="1"/>
      <scheme val="major"/>
    </font>
    <font>
      <sz val="14"/>
      <color theme="1"/>
      <name val="Cambria"/>
      <family val="1"/>
      <scheme val="major"/>
    </font>
    <font>
      <i/>
      <sz val="12"/>
      <color rgb="FFFF0000"/>
      <name val="Cambria"/>
      <family val="1"/>
      <scheme val="major"/>
    </font>
    <font>
      <sz val="8"/>
      <color theme="1"/>
      <name val="Cambria"/>
      <family val="1"/>
      <scheme val="major"/>
    </font>
    <font>
      <b/>
      <sz val="11"/>
      <color theme="0"/>
      <name val="Cambria"/>
      <family val="1"/>
      <scheme val="major"/>
    </font>
    <font>
      <b/>
      <sz val="12"/>
      <color theme="0"/>
      <name val="Cambria"/>
      <family val="1"/>
      <scheme val="major"/>
    </font>
    <font>
      <sz val="6"/>
      <color theme="1"/>
      <name val="Cambria"/>
      <family val="1"/>
      <scheme val="major"/>
    </font>
    <font>
      <b/>
      <i/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sz val="8"/>
      <color rgb="FFFF0000"/>
      <name val="Cambria"/>
      <family val="1"/>
      <scheme val="major"/>
    </font>
    <font>
      <b/>
      <sz val="11"/>
      <color rgb="FFFF0000"/>
      <name val="Cambria"/>
      <family val="1"/>
      <scheme val="major"/>
    </font>
    <font>
      <b/>
      <sz val="8"/>
      <color theme="1"/>
      <name val="Cambria"/>
      <family val="1"/>
      <scheme val="major"/>
    </font>
    <font>
      <b/>
      <sz val="18"/>
      <color rgb="FFFF0000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6"/>
      <color rgb="FF800000"/>
      <name val="Cambria"/>
      <family val="1"/>
      <scheme val="major"/>
    </font>
    <font>
      <sz val="12"/>
      <color rgb="FFFF0000"/>
      <name val="Calibri"/>
      <family val="2"/>
      <scheme val="minor"/>
    </font>
    <font>
      <b/>
      <sz val="12"/>
      <color rgb="FFC00000"/>
      <name val="Calibri"/>
      <scheme val="minor"/>
    </font>
    <font>
      <b/>
      <sz val="14"/>
      <color rgb="FFC00000"/>
      <name val="Calibri"/>
      <scheme val="minor"/>
    </font>
    <font>
      <b/>
      <sz val="16"/>
      <color theme="1"/>
      <name val="Calibri"/>
      <scheme val="minor"/>
    </font>
    <font>
      <b/>
      <sz val="16"/>
      <color rgb="FF800000"/>
      <name val="Calibri"/>
      <scheme val="minor"/>
    </font>
    <font>
      <sz val="11"/>
      <color rgb="FF800000"/>
      <name val="Calibri"/>
      <scheme val="minor"/>
    </font>
    <font>
      <b/>
      <i/>
      <sz val="12"/>
      <color rgb="FF800000"/>
      <name val="Calibri"/>
      <scheme val="minor"/>
    </font>
    <font>
      <b/>
      <sz val="16"/>
      <color theme="3" tint="0.39997558519241921"/>
      <name val="Calibri"/>
      <scheme val="minor"/>
    </font>
    <font>
      <b/>
      <i/>
      <sz val="16"/>
      <color rgb="FF800000"/>
      <name val="Calibri"/>
      <scheme val="minor"/>
    </font>
    <font>
      <b/>
      <sz val="12"/>
      <color rgb="FF800000"/>
      <name val="Calibri"/>
      <scheme val="minor"/>
    </font>
    <font>
      <b/>
      <sz val="12"/>
      <color theme="3" tint="0.39997558519241921"/>
      <name val="Calibri"/>
      <scheme val="minor"/>
    </font>
    <font>
      <b/>
      <sz val="20"/>
      <color rgb="FF800000"/>
      <name val="Calibri"/>
      <scheme val="minor"/>
    </font>
    <font>
      <b/>
      <sz val="11"/>
      <color rgb="FFFF0000"/>
      <name val="Calibri"/>
      <scheme val="minor"/>
    </font>
    <font>
      <b/>
      <sz val="14"/>
      <color theme="0"/>
      <name val="Cambria"/>
      <scheme val="major"/>
    </font>
    <font>
      <sz val="12"/>
      <color theme="1"/>
      <name val="Cambria"/>
      <scheme val="major"/>
    </font>
    <font>
      <b/>
      <i/>
      <sz val="12"/>
      <color theme="1"/>
      <name val="Cambria"/>
      <scheme val="major"/>
    </font>
    <font>
      <sz val="10"/>
      <color theme="1"/>
      <name val="Cambria"/>
      <scheme val="major"/>
    </font>
    <font>
      <sz val="10"/>
      <color rgb="FFFF0000"/>
      <name val="Cambria"/>
      <scheme val="major"/>
    </font>
    <font>
      <b/>
      <sz val="12"/>
      <color rgb="FF3366FF"/>
      <name val="Cambria"/>
      <scheme val="major"/>
    </font>
    <font>
      <b/>
      <sz val="11"/>
      <color rgb="FF3366FF"/>
      <name val="Cambria"/>
      <scheme val="major"/>
    </font>
    <font>
      <sz val="16"/>
      <color theme="0"/>
      <name val="Calibri"/>
      <scheme val="minor"/>
    </font>
    <font>
      <sz val="14"/>
      <color theme="0"/>
      <name val="Calibri"/>
      <scheme val="minor"/>
    </font>
    <font>
      <sz val="14"/>
      <color rgb="FFFF0000"/>
      <name val="Calibri"/>
      <scheme val="minor"/>
    </font>
    <font>
      <b/>
      <i/>
      <sz val="12"/>
      <color theme="0"/>
      <name val="Cambria"/>
      <scheme val="maj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2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00FF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771">
    <xf numFmtId="0" fontId="0" fillId="0" borderId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95">
    <xf numFmtId="0" fontId="0" fillId="0" borderId="0" xfId="0"/>
    <xf numFmtId="0" fontId="6" fillId="2" borderId="0" xfId="0" applyFont="1" applyFill="1"/>
    <xf numFmtId="0" fontId="7" fillId="5" borderId="1" xfId="0" applyFont="1" applyFill="1" applyBorder="1" applyAlignment="1">
      <alignment horizontal="center"/>
    </xf>
    <xf numFmtId="166" fontId="8" fillId="2" borderId="4" xfId="1" applyNumberFormat="1" applyFont="1" applyFill="1" applyBorder="1"/>
    <xf numFmtId="166" fontId="8" fillId="2" borderId="0" xfId="1" applyNumberFormat="1" applyFont="1" applyFill="1"/>
    <xf numFmtId="10" fontId="9" fillId="2" borderId="5" xfId="1" applyNumberFormat="1" applyFont="1" applyFill="1" applyBorder="1"/>
    <xf numFmtId="10" fontId="9" fillId="2" borderId="0" xfId="1" applyNumberFormat="1" applyFont="1" applyFill="1"/>
    <xf numFmtId="167" fontId="10" fillId="2" borderId="0" xfId="534" applyNumberFormat="1" applyFont="1" applyFill="1"/>
    <xf numFmtId="0" fontId="12" fillId="6" borderId="0" xfId="0" applyFont="1" applyFill="1" applyAlignment="1">
      <alignment horizontal="center" vertical="center" wrapText="1"/>
    </xf>
    <xf numFmtId="167" fontId="13" fillId="2" borderId="0" xfId="534" applyNumberFormat="1" applyFont="1" applyFill="1"/>
    <xf numFmtId="10" fontId="6" fillId="2" borderId="0" xfId="1" applyNumberFormat="1" applyFont="1" applyFill="1"/>
    <xf numFmtId="0" fontId="11" fillId="2" borderId="0" xfId="0" applyFont="1" applyFill="1" applyAlignment="1">
      <alignment vertical="center" wrapText="1"/>
    </xf>
    <xf numFmtId="10" fontId="14" fillId="2" borderId="0" xfId="1" applyNumberFormat="1" applyFont="1" applyFill="1"/>
    <xf numFmtId="10" fontId="15" fillId="2" borderId="0" xfId="0" applyNumberFormat="1" applyFont="1" applyFill="1"/>
    <xf numFmtId="0" fontId="7" fillId="5" borderId="7" xfId="0" applyFont="1" applyFill="1" applyBorder="1" applyAlignment="1">
      <alignment horizontal="center"/>
    </xf>
    <xf numFmtId="0" fontId="6" fillId="9" borderId="6" xfId="0" applyFont="1" applyFill="1" applyBorder="1"/>
    <xf numFmtId="0" fontId="7" fillId="8" borderId="6" xfId="0" applyFont="1" applyFill="1" applyBorder="1" applyAlignment="1">
      <alignment horizontal="center"/>
    </xf>
    <xf numFmtId="164" fontId="10" fillId="9" borderId="6" xfId="0" applyNumberFormat="1" applyFont="1" applyFill="1" applyBorder="1"/>
    <xf numFmtId="164" fontId="16" fillId="9" borderId="6" xfId="0" applyNumberFormat="1" applyFont="1" applyFill="1" applyBorder="1"/>
    <xf numFmtId="0" fontId="17" fillId="9" borderId="6" xfId="0" applyFont="1" applyFill="1" applyBorder="1" applyAlignment="1">
      <alignment horizontal="center"/>
    </xf>
    <xf numFmtId="0" fontId="18" fillId="10" borderId="6" xfId="0" applyFont="1" applyFill="1" applyBorder="1" applyAlignment="1">
      <alignment horizontal="center"/>
    </xf>
    <xf numFmtId="0" fontId="6" fillId="0" borderId="0" xfId="0" applyFont="1"/>
    <xf numFmtId="0" fontId="17" fillId="0" borderId="0" xfId="0" applyFont="1"/>
    <xf numFmtId="0" fontId="6" fillId="11" borderId="0" xfId="0" applyFont="1" applyFill="1"/>
    <xf numFmtId="0" fontId="17" fillId="11" borderId="0" xfId="0" applyFont="1" applyFill="1" applyAlignment="1">
      <alignment horizontal="center"/>
    </xf>
    <xf numFmtId="2" fontId="6" fillId="11" borderId="0" xfId="0" applyNumberFormat="1" applyFont="1" applyFill="1" applyAlignment="1">
      <alignment horizontal="center"/>
    </xf>
    <xf numFmtId="10" fontId="20" fillId="12" borderId="1" xfId="1" applyNumberFormat="1" applyFont="1" applyFill="1" applyBorder="1"/>
    <xf numFmtId="165" fontId="21" fillId="5" borderId="3" xfId="0" applyNumberFormat="1" applyFont="1" applyFill="1" applyBorder="1" applyAlignment="1">
      <alignment horizontal="center"/>
    </xf>
    <xf numFmtId="0" fontId="0" fillId="2" borderId="0" xfId="0" applyFont="1" applyFill="1"/>
    <xf numFmtId="0" fontId="23" fillId="2" borderId="0" xfId="0" applyFont="1" applyFill="1" applyAlignment="1">
      <alignment horizontal="center"/>
    </xf>
    <xf numFmtId="0" fontId="0" fillId="0" borderId="0" xfId="0" applyFont="1"/>
    <xf numFmtId="0" fontId="24" fillId="2" borderId="0" xfId="0" applyFont="1" applyFill="1" applyAlignment="1">
      <alignment horizontal="center"/>
    </xf>
    <xf numFmtId="0" fontId="25" fillId="3" borderId="3" xfId="0" applyFont="1" applyFill="1" applyBorder="1" applyAlignment="1">
      <alignment horizontal="center"/>
    </xf>
    <xf numFmtId="0" fontId="25" fillId="3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165" fontId="2" fillId="4" borderId="3" xfId="0" applyNumberFormat="1" applyFont="1" applyFill="1" applyBorder="1" applyAlignment="1">
      <alignment horizontal="center"/>
    </xf>
    <xf numFmtId="165" fontId="22" fillId="4" borderId="3" xfId="0" applyNumberFormat="1" applyFont="1" applyFill="1" applyBorder="1" applyAlignment="1">
      <alignment horizontal="center"/>
    </xf>
    <xf numFmtId="165" fontId="26" fillId="5" borderId="3" xfId="0" applyNumberFormat="1" applyFont="1" applyFill="1" applyBorder="1" applyAlignment="1">
      <alignment horizontal="center"/>
    </xf>
    <xf numFmtId="0" fontId="27" fillId="2" borderId="0" xfId="0" applyFont="1" applyFill="1"/>
    <xf numFmtId="165" fontId="31" fillId="5" borderId="3" xfId="0" applyNumberFormat="1" applyFont="1" applyFill="1" applyBorder="1" applyAlignment="1">
      <alignment horizontal="center"/>
    </xf>
    <xf numFmtId="0" fontId="25" fillId="3" borderId="1" xfId="0" applyFont="1" applyFill="1" applyBorder="1" applyAlignment="1">
      <alignment horizontal="center"/>
    </xf>
    <xf numFmtId="0" fontId="27" fillId="0" borderId="0" xfId="0" applyFont="1"/>
    <xf numFmtId="0" fontId="34" fillId="0" borderId="0" xfId="0" applyFont="1"/>
    <xf numFmtId="1" fontId="25" fillId="3" borderId="3" xfId="0" applyNumberFormat="1" applyFont="1" applyFill="1" applyBorder="1" applyAlignment="1">
      <alignment horizontal="center"/>
    </xf>
    <xf numFmtId="2" fontId="22" fillId="4" borderId="3" xfId="0" applyNumberFormat="1" applyFont="1" applyFill="1" applyBorder="1" applyAlignment="1">
      <alignment horizontal="center"/>
    </xf>
    <xf numFmtId="2" fontId="1" fillId="4" borderId="3" xfId="0" applyNumberFormat="1" applyFont="1" applyFill="1" applyBorder="1" applyAlignment="1">
      <alignment horizontal="center"/>
    </xf>
    <xf numFmtId="165" fontId="1" fillId="4" borderId="3" xfId="0" applyNumberFormat="1" applyFont="1" applyFill="1" applyBorder="1" applyAlignment="1">
      <alignment horizontal="center"/>
    </xf>
    <xf numFmtId="167" fontId="36" fillId="5" borderId="8" xfId="534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35" fillId="6" borderId="0" xfId="0" applyFont="1" applyFill="1" applyAlignment="1">
      <alignment horizontal="center" vertical="center" wrapText="1"/>
    </xf>
    <xf numFmtId="167" fontId="36" fillId="2" borderId="8" xfId="534" applyNumberFormat="1" applyFont="1" applyFill="1" applyBorder="1" applyAlignment="1">
      <alignment horizontal="center"/>
    </xf>
    <xf numFmtId="0" fontId="36" fillId="2" borderId="0" xfId="0" applyFont="1" applyFill="1" applyAlignment="1">
      <alignment horizontal="center"/>
    </xf>
    <xf numFmtId="0" fontId="36" fillId="2" borderId="8" xfId="0" applyFont="1" applyFill="1" applyBorder="1" applyAlignment="1">
      <alignment horizontal="center"/>
    </xf>
    <xf numFmtId="10" fontId="37" fillId="7" borderId="8" xfId="1" applyNumberFormat="1" applyFont="1" applyFill="1" applyBorder="1" applyAlignment="1">
      <alignment horizontal="center"/>
    </xf>
    <xf numFmtId="10" fontId="0" fillId="2" borderId="0" xfId="1" applyNumberFormat="1" applyFont="1" applyFill="1" applyAlignment="1">
      <alignment horizontal="center"/>
    </xf>
    <xf numFmtId="166" fontId="8" fillId="2" borderId="4" xfId="1" applyNumberFormat="1" applyFont="1" applyFill="1" applyBorder="1" applyAlignment="1">
      <alignment horizontal="center"/>
    </xf>
    <xf numFmtId="166" fontId="8" fillId="2" borderId="0" xfId="1" applyNumberFormat="1" applyFont="1" applyFill="1" applyAlignment="1">
      <alignment horizontal="center"/>
    </xf>
    <xf numFmtId="10" fontId="9" fillId="2" borderId="5" xfId="1" applyNumberFormat="1" applyFont="1" applyFill="1" applyBorder="1" applyAlignment="1">
      <alignment horizontal="center"/>
    </xf>
    <xf numFmtId="10" fontId="9" fillId="2" borderId="0" xfId="1" applyNumberFormat="1" applyFont="1" applyFill="1" applyAlignment="1">
      <alignment horizontal="center"/>
    </xf>
    <xf numFmtId="164" fontId="38" fillId="9" borderId="6" xfId="0" applyNumberFormat="1" applyFont="1" applyFill="1" applyBorder="1"/>
    <xf numFmtId="164" fontId="39" fillId="9" borderId="6" xfId="0" applyNumberFormat="1" applyFont="1" applyFill="1" applyBorder="1"/>
    <xf numFmtId="10" fontId="6" fillId="2" borderId="0" xfId="1" applyNumberFormat="1" applyFont="1" applyFill="1" applyAlignment="1">
      <alignment horizontal="center"/>
    </xf>
    <xf numFmtId="0" fontId="0" fillId="13" borderId="0" xfId="0" applyFont="1" applyFill="1"/>
    <xf numFmtId="0" fontId="6" fillId="13" borderId="0" xfId="0" applyFont="1" applyFill="1"/>
    <xf numFmtId="0" fontId="17" fillId="2" borderId="0" xfId="0" applyFont="1" applyFill="1"/>
    <xf numFmtId="10" fontId="6" fillId="2" borderId="0" xfId="0" applyNumberFormat="1" applyFont="1" applyFill="1"/>
    <xf numFmtId="0" fontId="19" fillId="9" borderId="9" xfId="0" applyFont="1" applyFill="1" applyBorder="1" applyAlignment="1">
      <alignment horizontal="center"/>
    </xf>
    <xf numFmtId="0" fontId="6" fillId="9" borderId="10" xfId="0" applyFont="1" applyFill="1" applyBorder="1"/>
    <xf numFmtId="0" fontId="6" fillId="9" borderId="11" xfId="0" applyFont="1" applyFill="1" applyBorder="1"/>
    <xf numFmtId="0" fontId="6" fillId="9" borderId="12" xfId="0" applyFont="1" applyFill="1" applyBorder="1"/>
    <xf numFmtId="0" fontId="6" fillId="9" borderId="0" xfId="0" applyFont="1" applyFill="1" applyBorder="1"/>
    <xf numFmtId="0" fontId="6" fillId="9" borderId="13" xfId="0" applyFont="1" applyFill="1" applyBorder="1"/>
    <xf numFmtId="0" fontId="19" fillId="9" borderId="12" xfId="0" applyFont="1" applyFill="1" applyBorder="1" applyAlignment="1">
      <alignment horizontal="center"/>
    </xf>
    <xf numFmtId="0" fontId="6" fillId="9" borderId="14" xfId="0" applyFont="1" applyFill="1" applyBorder="1"/>
    <xf numFmtId="0" fontId="6" fillId="9" borderId="15" xfId="0" applyFont="1" applyFill="1" applyBorder="1"/>
    <xf numFmtId="0" fontId="6" fillId="9" borderId="16" xfId="0" applyFont="1" applyFill="1" applyBorder="1"/>
    <xf numFmtId="2" fontId="6" fillId="2" borderId="0" xfId="0" applyNumberFormat="1" applyFont="1" applyFill="1" applyAlignment="1">
      <alignment horizontal="center"/>
    </xf>
    <xf numFmtId="9" fontId="40" fillId="2" borderId="0" xfId="0" applyNumberFormat="1" applyFont="1" applyFill="1" applyAlignment="1">
      <alignment horizontal="center"/>
    </xf>
    <xf numFmtId="0" fontId="41" fillId="2" borderId="0" xfId="0" applyFont="1" applyFill="1"/>
    <xf numFmtId="0" fontId="0" fillId="2" borderId="17" xfId="0" applyFont="1" applyFill="1" applyBorder="1"/>
    <xf numFmtId="0" fontId="0" fillId="2" borderId="0" xfId="0" applyFont="1" applyFill="1" applyBorder="1"/>
    <xf numFmtId="0" fontId="0" fillId="2" borderId="18" xfId="0" applyFont="1" applyFill="1" applyBorder="1"/>
    <xf numFmtId="0" fontId="41" fillId="2" borderId="0" xfId="0" applyFont="1" applyFill="1" applyAlignment="1">
      <alignment horizontal="center"/>
    </xf>
    <xf numFmtId="10" fontId="0" fillId="2" borderId="19" xfId="1" applyNumberFormat="1" applyFont="1" applyFill="1" applyBorder="1" applyAlignment="1">
      <alignment horizontal="center"/>
    </xf>
    <xf numFmtId="10" fontId="0" fillId="2" borderId="17" xfId="1" applyNumberFormat="1" applyFont="1" applyFill="1" applyBorder="1" applyAlignment="1">
      <alignment horizontal="center"/>
    </xf>
    <xf numFmtId="10" fontId="45" fillId="17" borderId="8" xfId="1" applyNumberFormat="1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25" fillId="14" borderId="0" xfId="0" applyFont="1" applyFill="1" applyAlignment="1">
      <alignment horizontal="center"/>
    </xf>
    <xf numFmtId="0" fontId="42" fillId="15" borderId="17" xfId="0" applyFont="1" applyFill="1" applyBorder="1" applyAlignment="1">
      <alignment horizontal="center"/>
    </xf>
    <xf numFmtId="0" fontId="42" fillId="15" borderId="0" xfId="0" applyFont="1" applyFill="1" applyBorder="1" applyAlignment="1">
      <alignment horizontal="center"/>
    </xf>
    <xf numFmtId="0" fontId="42" fillId="15" borderId="18" xfId="0" applyFont="1" applyFill="1" applyBorder="1" applyAlignment="1">
      <alignment horizontal="center"/>
    </xf>
    <xf numFmtId="0" fontId="43" fillId="16" borderId="17" xfId="0" applyFont="1" applyFill="1" applyBorder="1" applyAlignment="1">
      <alignment horizontal="center"/>
    </xf>
    <xf numFmtId="0" fontId="43" fillId="16" borderId="0" xfId="0" applyFont="1" applyFill="1" applyBorder="1" applyAlignment="1">
      <alignment horizontal="center"/>
    </xf>
    <xf numFmtId="0" fontId="44" fillId="2" borderId="0" xfId="0" applyFont="1" applyFill="1" applyAlignment="1">
      <alignment horizontal="center"/>
    </xf>
  </cellXfs>
  <cellStyles count="771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8" builtinId="8" hidden="1"/>
    <cellStyle name="Collegamento ipertestuale" xfId="10" builtinId="8" hidden="1"/>
    <cellStyle name="Collegamento ipertestuale" xfId="12" builtinId="8" hidden="1"/>
    <cellStyle name="Collegamento ipertestuale" xfId="14" builtinId="8" hidden="1"/>
    <cellStyle name="Collegamento ipertestuale" xfId="16" builtinId="8" hidden="1"/>
    <cellStyle name="Collegamento ipertestuale" xfId="18" builtinId="8" hidden="1"/>
    <cellStyle name="Collegamento ipertestuale" xfId="20" builtinId="8" hidden="1"/>
    <cellStyle name="Collegamento ipertestuale" xfId="22" builtinId="8" hidden="1"/>
    <cellStyle name="Collegamento ipertestuale" xfId="24" builtinId="8" hidden="1"/>
    <cellStyle name="Collegamento ipertestuale" xfId="26" builtinId="8" hidden="1"/>
    <cellStyle name="Collegamento ipertestuale" xfId="28" builtinId="8" hidden="1"/>
    <cellStyle name="Collegamento ipertestuale" xfId="30" builtinId="8" hidden="1"/>
    <cellStyle name="Collegamento ipertestuale" xfId="32" builtinId="8" hidden="1"/>
    <cellStyle name="Collegamento ipertestuale" xfId="34" builtinId="8" hidden="1"/>
    <cellStyle name="Collegamento ipertestuale" xfId="36" builtinId="8" hidden="1"/>
    <cellStyle name="Collegamento ipertestuale" xfId="38" builtinId="8" hidden="1"/>
    <cellStyle name="Collegamento ipertestuale" xfId="40" builtinId="8" hidden="1"/>
    <cellStyle name="Collegamento ipertestuale" xfId="42" builtinId="8" hidden="1"/>
    <cellStyle name="Collegamento ipertestuale" xfId="44" builtinId="8" hidden="1"/>
    <cellStyle name="Collegamento ipertestuale" xfId="46" builtinId="8" hidden="1"/>
    <cellStyle name="Collegamento ipertestuale" xfId="48" builtinId="8" hidden="1"/>
    <cellStyle name="Collegamento ipertestuale" xfId="50" builtinId="8" hidden="1"/>
    <cellStyle name="Collegamento ipertestuale" xfId="52" builtinId="8" hidden="1"/>
    <cellStyle name="Collegamento ipertestuale" xfId="54" builtinId="8" hidden="1"/>
    <cellStyle name="Collegamento ipertestuale" xfId="56" builtinId="8" hidden="1"/>
    <cellStyle name="Collegamento ipertestuale" xfId="58" builtinId="8" hidden="1"/>
    <cellStyle name="Collegamento ipertestuale" xfId="60" builtinId="8" hidden="1"/>
    <cellStyle name="Collegamento ipertestuale" xfId="62" builtinId="8" hidden="1"/>
    <cellStyle name="Collegamento ipertestuale" xfId="64" builtinId="8" hidden="1"/>
    <cellStyle name="Collegamento ipertestuale" xfId="66" builtinId="8" hidden="1"/>
    <cellStyle name="Collegamento ipertestuale" xfId="68" builtinId="8" hidden="1"/>
    <cellStyle name="Collegamento ipertestuale" xfId="70" builtinId="8" hidden="1"/>
    <cellStyle name="Collegamento ipertestuale" xfId="72" builtinId="8" hidden="1"/>
    <cellStyle name="Collegamento ipertestuale" xfId="74" builtinId="8" hidden="1"/>
    <cellStyle name="Collegamento ipertestuale" xfId="76" builtinId="8" hidden="1"/>
    <cellStyle name="Collegamento ipertestuale" xfId="78" builtinId="8" hidden="1"/>
    <cellStyle name="Collegamento ipertestuale" xfId="80" builtinId="8" hidden="1"/>
    <cellStyle name="Collegamento ipertestuale" xfId="82" builtinId="8" hidden="1"/>
    <cellStyle name="Collegamento ipertestuale" xfId="84" builtinId="8" hidden="1"/>
    <cellStyle name="Collegamento ipertestuale" xfId="86" builtinId="8" hidden="1"/>
    <cellStyle name="Collegamento ipertestuale" xfId="88" builtinId="8" hidden="1"/>
    <cellStyle name="Collegamento ipertestuale" xfId="90" builtinId="8" hidden="1"/>
    <cellStyle name="Collegamento ipertestuale" xfId="92" builtinId="8" hidden="1"/>
    <cellStyle name="Collegamento ipertestuale" xfId="94" builtinId="8" hidden="1"/>
    <cellStyle name="Collegamento ipertestuale" xfId="96" builtinId="8" hidden="1"/>
    <cellStyle name="Collegamento ipertestuale" xfId="98" builtinId="8" hidden="1"/>
    <cellStyle name="Collegamento ipertestuale" xfId="100" builtinId="8" hidden="1"/>
    <cellStyle name="Collegamento ipertestuale" xfId="102" builtinId="8" hidden="1"/>
    <cellStyle name="Collegamento ipertestuale" xfId="104" builtinId="8" hidden="1"/>
    <cellStyle name="Collegamento ipertestuale" xfId="106" builtinId="8" hidden="1"/>
    <cellStyle name="Collegamento ipertestuale" xfId="108" builtinId="8" hidden="1"/>
    <cellStyle name="Collegamento ipertestuale" xfId="110" builtinId="8" hidden="1"/>
    <cellStyle name="Collegamento ipertestuale" xfId="112" builtinId="8" hidden="1"/>
    <cellStyle name="Collegamento ipertestuale" xfId="114" builtinId="8" hidden="1"/>
    <cellStyle name="Collegamento ipertestuale" xfId="116" builtinId="8" hidden="1"/>
    <cellStyle name="Collegamento ipertestuale" xfId="118" builtinId="8" hidden="1"/>
    <cellStyle name="Collegamento ipertestuale" xfId="120" builtinId="8" hidden="1"/>
    <cellStyle name="Collegamento ipertestuale" xfId="122" builtinId="8" hidden="1"/>
    <cellStyle name="Collegamento ipertestuale" xfId="124" builtinId="8" hidden="1"/>
    <cellStyle name="Collegamento ipertestuale" xfId="126" builtinId="8" hidden="1"/>
    <cellStyle name="Collegamento ipertestuale" xfId="128" builtinId="8" hidden="1"/>
    <cellStyle name="Collegamento ipertestuale" xfId="130" builtinId="8" hidden="1"/>
    <cellStyle name="Collegamento ipertestuale" xfId="132" builtinId="8" hidden="1"/>
    <cellStyle name="Collegamento ipertestuale" xfId="134" builtinId="8" hidden="1"/>
    <cellStyle name="Collegamento ipertestuale" xfId="136" builtinId="8" hidden="1"/>
    <cellStyle name="Collegamento ipertestuale" xfId="138" builtinId="8" hidden="1"/>
    <cellStyle name="Collegamento ipertestuale" xfId="140" builtinId="8" hidden="1"/>
    <cellStyle name="Collegamento ipertestuale" xfId="142" builtinId="8" hidden="1"/>
    <cellStyle name="Collegamento ipertestuale" xfId="144" builtinId="8" hidden="1"/>
    <cellStyle name="Collegamento ipertestuale" xfId="146" builtinId="8" hidden="1"/>
    <cellStyle name="Collegamento ipertestuale" xfId="148" builtinId="8" hidden="1"/>
    <cellStyle name="Collegamento ipertestuale" xfId="150" builtinId="8" hidden="1"/>
    <cellStyle name="Collegamento ipertestuale" xfId="152" builtinId="8" hidden="1"/>
    <cellStyle name="Collegamento ipertestuale" xfId="154" builtinId="8" hidden="1"/>
    <cellStyle name="Collegamento ipertestuale" xfId="156" builtinId="8" hidden="1"/>
    <cellStyle name="Collegamento ipertestuale" xfId="158" builtinId="8" hidden="1"/>
    <cellStyle name="Collegamento ipertestuale" xfId="160" builtinId="8" hidden="1"/>
    <cellStyle name="Collegamento ipertestuale" xfId="162" builtinId="8" hidden="1"/>
    <cellStyle name="Collegamento ipertestuale" xfId="164" builtinId="8" hidden="1"/>
    <cellStyle name="Collegamento ipertestuale" xfId="166" builtinId="8" hidden="1"/>
    <cellStyle name="Collegamento ipertestuale" xfId="168" builtinId="8" hidden="1"/>
    <cellStyle name="Collegamento ipertestuale" xfId="170" builtinId="8" hidden="1"/>
    <cellStyle name="Collegamento ipertestuale" xfId="172" builtinId="8" hidden="1"/>
    <cellStyle name="Collegamento ipertestuale" xfId="174" builtinId="8" hidden="1"/>
    <cellStyle name="Collegamento ipertestuale" xfId="176" builtinId="8" hidden="1"/>
    <cellStyle name="Collegamento ipertestuale" xfId="178" builtinId="8" hidden="1"/>
    <cellStyle name="Collegamento ipertestuale" xfId="180" builtinId="8" hidden="1"/>
    <cellStyle name="Collegamento ipertestuale" xfId="182" builtinId="8" hidden="1"/>
    <cellStyle name="Collegamento ipertestuale" xfId="184" builtinId="8" hidden="1"/>
    <cellStyle name="Collegamento ipertestuale" xfId="186" builtinId="8" hidden="1"/>
    <cellStyle name="Collegamento ipertestuale" xfId="188" builtinId="8" hidden="1"/>
    <cellStyle name="Collegamento ipertestuale" xfId="190" builtinId="8" hidden="1"/>
    <cellStyle name="Collegamento ipertestuale" xfId="192" builtinId="8" hidden="1"/>
    <cellStyle name="Collegamento ipertestuale" xfId="194" builtinId="8" hidden="1"/>
    <cellStyle name="Collegamento ipertestuale" xfId="196" builtinId="8" hidden="1"/>
    <cellStyle name="Collegamento ipertestuale" xfId="198" builtinId="8" hidden="1"/>
    <cellStyle name="Collegamento ipertestuale" xfId="200" builtinId="8" hidden="1"/>
    <cellStyle name="Collegamento ipertestuale" xfId="202" builtinId="8" hidden="1"/>
    <cellStyle name="Collegamento ipertestuale" xfId="204" builtinId="8" hidden="1"/>
    <cellStyle name="Collegamento ipertestuale" xfId="206" builtinId="8" hidden="1"/>
    <cellStyle name="Collegamento ipertestuale" xfId="208" builtinId="8" hidden="1"/>
    <cellStyle name="Collegamento ipertestuale" xfId="210" builtinId="8" hidden="1"/>
    <cellStyle name="Collegamento ipertestuale" xfId="212" builtinId="8" hidden="1"/>
    <cellStyle name="Collegamento ipertestuale" xfId="214" builtinId="8" hidden="1"/>
    <cellStyle name="Collegamento ipertestuale" xfId="216" builtinId="8" hidden="1"/>
    <cellStyle name="Collegamento ipertestuale" xfId="218" builtinId="8" hidden="1"/>
    <cellStyle name="Collegamento ipertestuale" xfId="220" builtinId="8" hidden="1"/>
    <cellStyle name="Collegamento ipertestuale" xfId="222" builtinId="8" hidden="1"/>
    <cellStyle name="Collegamento ipertestuale" xfId="224" builtinId="8" hidden="1"/>
    <cellStyle name="Collegamento ipertestuale" xfId="226" builtinId="8" hidden="1"/>
    <cellStyle name="Collegamento ipertestuale" xfId="228" builtinId="8" hidden="1"/>
    <cellStyle name="Collegamento ipertestuale" xfId="230" builtinId="8" hidden="1"/>
    <cellStyle name="Collegamento ipertestuale" xfId="232" builtinId="8" hidden="1"/>
    <cellStyle name="Collegamento ipertestuale" xfId="234" builtinId="8" hidden="1"/>
    <cellStyle name="Collegamento ipertestuale" xfId="236" builtinId="8" hidden="1"/>
    <cellStyle name="Collegamento ipertestuale" xfId="238" builtinId="8" hidden="1"/>
    <cellStyle name="Collegamento ipertestuale" xfId="240" builtinId="8" hidden="1"/>
    <cellStyle name="Collegamento ipertestuale" xfId="242" builtinId="8" hidden="1"/>
    <cellStyle name="Collegamento ipertestuale" xfId="244" builtinId="8" hidden="1"/>
    <cellStyle name="Collegamento ipertestuale" xfId="246" builtinId="8" hidden="1"/>
    <cellStyle name="Collegamento ipertestuale" xfId="248" builtinId="8" hidden="1"/>
    <cellStyle name="Collegamento ipertestuale" xfId="250" builtinId="8" hidden="1"/>
    <cellStyle name="Collegamento ipertestuale" xfId="252" builtinId="8" hidden="1"/>
    <cellStyle name="Collegamento ipertestuale" xfId="254" builtinId="8" hidden="1"/>
    <cellStyle name="Collegamento ipertestuale" xfId="256" builtinId="8" hidden="1"/>
    <cellStyle name="Collegamento ipertestuale" xfId="258" builtinId="8" hidden="1"/>
    <cellStyle name="Collegamento ipertestuale" xfId="260" builtinId="8" hidden="1"/>
    <cellStyle name="Collegamento ipertestuale" xfId="262" builtinId="8" hidden="1"/>
    <cellStyle name="Collegamento ipertestuale" xfId="264" builtinId="8" hidden="1"/>
    <cellStyle name="Collegamento ipertestuale" xfId="266" builtinId="8" hidden="1"/>
    <cellStyle name="Collegamento ipertestuale" xfId="268" builtinId="8" hidden="1"/>
    <cellStyle name="Collegamento ipertestuale" xfId="270" builtinId="8" hidden="1"/>
    <cellStyle name="Collegamento ipertestuale" xfId="272" builtinId="8" hidden="1"/>
    <cellStyle name="Collegamento ipertestuale" xfId="274" builtinId="8" hidden="1"/>
    <cellStyle name="Collegamento ipertestuale" xfId="276" builtinId="8" hidden="1"/>
    <cellStyle name="Collegamento ipertestuale" xfId="278" builtinId="8" hidden="1"/>
    <cellStyle name="Collegamento ipertestuale" xfId="280" builtinId="8" hidden="1"/>
    <cellStyle name="Collegamento ipertestuale" xfId="282" builtinId="8" hidden="1"/>
    <cellStyle name="Collegamento ipertestuale" xfId="284" builtinId="8" hidden="1"/>
    <cellStyle name="Collegamento ipertestuale" xfId="286" builtinId="8" hidden="1"/>
    <cellStyle name="Collegamento ipertestuale" xfId="288" builtinId="8" hidden="1"/>
    <cellStyle name="Collegamento ipertestuale" xfId="290" builtinId="8" hidden="1"/>
    <cellStyle name="Collegamento ipertestuale" xfId="292" builtinId="8" hidden="1"/>
    <cellStyle name="Collegamento ipertestuale" xfId="294" builtinId="8" hidden="1"/>
    <cellStyle name="Collegamento ipertestuale" xfId="296" builtinId="8" hidden="1"/>
    <cellStyle name="Collegamento ipertestuale" xfId="298" builtinId="8" hidden="1"/>
    <cellStyle name="Collegamento ipertestuale" xfId="300" builtinId="8" hidden="1"/>
    <cellStyle name="Collegamento ipertestuale" xfId="302" builtinId="8" hidden="1"/>
    <cellStyle name="Collegamento ipertestuale" xfId="304" builtinId="8" hidden="1"/>
    <cellStyle name="Collegamento ipertestuale" xfId="306" builtinId="8" hidden="1"/>
    <cellStyle name="Collegamento ipertestuale" xfId="308" builtinId="8" hidden="1"/>
    <cellStyle name="Collegamento ipertestuale" xfId="310" builtinId="8" hidden="1"/>
    <cellStyle name="Collegamento ipertestuale" xfId="312" builtinId="8" hidden="1"/>
    <cellStyle name="Collegamento ipertestuale" xfId="314" builtinId="8" hidden="1"/>
    <cellStyle name="Collegamento ipertestuale" xfId="316" builtinId="8" hidden="1"/>
    <cellStyle name="Collegamento ipertestuale" xfId="318" builtinId="8" hidden="1"/>
    <cellStyle name="Collegamento ipertestuale" xfId="320" builtinId="8" hidden="1"/>
    <cellStyle name="Collegamento ipertestuale" xfId="322" builtinId="8" hidden="1"/>
    <cellStyle name="Collegamento ipertestuale" xfId="324" builtinId="8" hidden="1"/>
    <cellStyle name="Collegamento ipertestuale" xfId="326" builtinId="8" hidden="1"/>
    <cellStyle name="Collegamento ipertestuale" xfId="328" builtinId="8" hidden="1"/>
    <cellStyle name="Collegamento ipertestuale" xfId="330" builtinId="8" hidden="1"/>
    <cellStyle name="Collegamento ipertestuale" xfId="332" builtinId="8" hidden="1"/>
    <cellStyle name="Collegamento ipertestuale" xfId="334" builtinId="8" hidden="1"/>
    <cellStyle name="Collegamento ipertestuale" xfId="336" builtinId="8" hidden="1"/>
    <cellStyle name="Collegamento ipertestuale" xfId="338" builtinId="8" hidden="1"/>
    <cellStyle name="Collegamento ipertestuale" xfId="340" builtinId="8" hidden="1"/>
    <cellStyle name="Collegamento ipertestuale" xfId="342" builtinId="8" hidden="1"/>
    <cellStyle name="Collegamento ipertestuale" xfId="344" builtinId="8" hidden="1"/>
    <cellStyle name="Collegamento ipertestuale" xfId="346" builtinId="8" hidden="1"/>
    <cellStyle name="Collegamento ipertestuale" xfId="348" builtinId="8" hidden="1"/>
    <cellStyle name="Collegamento ipertestuale" xfId="350" builtinId="8" hidden="1"/>
    <cellStyle name="Collegamento ipertestuale" xfId="352" builtinId="8" hidden="1"/>
    <cellStyle name="Collegamento ipertestuale" xfId="354" builtinId="8" hidden="1"/>
    <cellStyle name="Collegamento ipertestuale" xfId="356" builtinId="8" hidden="1"/>
    <cellStyle name="Collegamento ipertestuale" xfId="358" builtinId="8" hidden="1"/>
    <cellStyle name="Collegamento ipertestuale" xfId="360" builtinId="8" hidden="1"/>
    <cellStyle name="Collegamento ipertestuale" xfId="362" builtinId="8" hidden="1"/>
    <cellStyle name="Collegamento ipertestuale" xfId="364" builtinId="8" hidden="1"/>
    <cellStyle name="Collegamento ipertestuale" xfId="366" builtinId="8" hidden="1"/>
    <cellStyle name="Collegamento ipertestuale" xfId="368" builtinId="8" hidden="1"/>
    <cellStyle name="Collegamento ipertestuale" xfId="370" builtinId="8" hidden="1"/>
    <cellStyle name="Collegamento ipertestuale" xfId="372" builtinId="8" hidden="1"/>
    <cellStyle name="Collegamento ipertestuale" xfId="374" builtinId="8" hidden="1"/>
    <cellStyle name="Collegamento ipertestuale" xfId="376" builtinId="8" hidden="1"/>
    <cellStyle name="Collegamento ipertestuale" xfId="378" builtinId="8" hidden="1"/>
    <cellStyle name="Collegamento ipertestuale" xfId="380" builtinId="8" hidden="1"/>
    <cellStyle name="Collegamento ipertestuale" xfId="382" builtinId="8" hidden="1"/>
    <cellStyle name="Collegamento ipertestuale" xfId="384" builtinId="8" hidden="1"/>
    <cellStyle name="Collegamento ipertestuale" xfId="386" builtinId="8" hidden="1"/>
    <cellStyle name="Collegamento ipertestuale" xfId="388" builtinId="8" hidden="1"/>
    <cellStyle name="Collegamento ipertestuale" xfId="390" builtinId="8" hidden="1"/>
    <cellStyle name="Collegamento ipertestuale" xfId="392" builtinId="8" hidden="1"/>
    <cellStyle name="Collegamento ipertestuale" xfId="394" builtinId="8" hidden="1"/>
    <cellStyle name="Collegamento ipertestuale" xfId="396" builtinId="8" hidden="1"/>
    <cellStyle name="Collegamento ipertestuale" xfId="398" builtinId="8" hidden="1"/>
    <cellStyle name="Collegamento ipertestuale" xfId="400" builtinId="8" hidden="1"/>
    <cellStyle name="Collegamento ipertestuale" xfId="402" builtinId="8" hidden="1"/>
    <cellStyle name="Collegamento ipertestuale" xfId="404" builtinId="8" hidden="1"/>
    <cellStyle name="Collegamento ipertestuale" xfId="406" builtinId="8" hidden="1"/>
    <cellStyle name="Collegamento ipertestuale" xfId="408" builtinId="8" hidden="1"/>
    <cellStyle name="Collegamento ipertestuale" xfId="410" builtinId="8" hidden="1"/>
    <cellStyle name="Collegamento ipertestuale" xfId="412" builtinId="8" hidden="1"/>
    <cellStyle name="Collegamento ipertestuale" xfId="414" builtinId="8" hidden="1"/>
    <cellStyle name="Collegamento ipertestuale" xfId="416" builtinId="8" hidden="1"/>
    <cellStyle name="Collegamento ipertestuale" xfId="418" builtinId="8" hidden="1"/>
    <cellStyle name="Collegamento ipertestuale" xfId="420" builtinId="8" hidden="1"/>
    <cellStyle name="Collegamento ipertestuale" xfId="422" builtinId="8" hidden="1"/>
    <cellStyle name="Collegamento ipertestuale" xfId="424" builtinId="8" hidden="1"/>
    <cellStyle name="Collegamento ipertestuale" xfId="426" builtinId="8" hidden="1"/>
    <cellStyle name="Collegamento ipertestuale" xfId="428" builtinId="8" hidden="1"/>
    <cellStyle name="Collegamento ipertestuale" xfId="430" builtinId="8" hidden="1"/>
    <cellStyle name="Collegamento ipertestuale" xfId="432" builtinId="8" hidden="1"/>
    <cellStyle name="Collegamento ipertestuale" xfId="434" builtinId="8" hidden="1"/>
    <cellStyle name="Collegamento ipertestuale" xfId="436" builtinId="8" hidden="1"/>
    <cellStyle name="Collegamento ipertestuale" xfId="438" builtinId="8" hidden="1"/>
    <cellStyle name="Collegamento ipertestuale" xfId="440" builtinId="8" hidden="1"/>
    <cellStyle name="Collegamento ipertestuale" xfId="442" builtinId="8" hidden="1"/>
    <cellStyle name="Collegamento ipertestuale" xfId="444" builtinId="8" hidden="1"/>
    <cellStyle name="Collegamento ipertestuale" xfId="446" builtinId="8" hidden="1"/>
    <cellStyle name="Collegamento ipertestuale" xfId="448" builtinId="8" hidden="1"/>
    <cellStyle name="Collegamento ipertestuale" xfId="450" builtinId="8" hidden="1"/>
    <cellStyle name="Collegamento ipertestuale" xfId="452" builtinId="8" hidden="1"/>
    <cellStyle name="Collegamento ipertestuale" xfId="454" builtinId="8" hidden="1"/>
    <cellStyle name="Collegamento ipertestuale" xfId="456" builtinId="8" hidden="1"/>
    <cellStyle name="Collegamento ipertestuale" xfId="458" builtinId="8" hidden="1"/>
    <cellStyle name="Collegamento ipertestuale" xfId="460" builtinId="8" hidden="1"/>
    <cellStyle name="Collegamento ipertestuale" xfId="462" builtinId="8" hidden="1"/>
    <cellStyle name="Collegamento ipertestuale" xfId="464" builtinId="8" hidden="1"/>
    <cellStyle name="Collegamento ipertestuale" xfId="466" builtinId="8" hidden="1"/>
    <cellStyle name="Collegamento ipertestuale" xfId="468" builtinId="8" hidden="1"/>
    <cellStyle name="Collegamento ipertestuale" xfId="470" builtinId="8" hidden="1"/>
    <cellStyle name="Collegamento ipertestuale" xfId="472" builtinId="8" hidden="1"/>
    <cellStyle name="Collegamento ipertestuale" xfId="474" builtinId="8" hidden="1"/>
    <cellStyle name="Collegamento ipertestuale" xfId="476" builtinId="8" hidden="1"/>
    <cellStyle name="Collegamento ipertestuale" xfId="478" builtinId="8" hidden="1"/>
    <cellStyle name="Collegamento ipertestuale" xfId="480" builtinId="8" hidden="1"/>
    <cellStyle name="Collegamento ipertestuale" xfId="482" builtinId="8" hidden="1"/>
    <cellStyle name="Collegamento ipertestuale" xfId="484" builtinId="8" hidden="1"/>
    <cellStyle name="Collegamento ipertestuale" xfId="486" builtinId="8" hidden="1"/>
    <cellStyle name="Collegamento ipertestuale" xfId="488" builtinId="8" hidden="1"/>
    <cellStyle name="Collegamento ipertestuale" xfId="490" builtinId="8" hidden="1"/>
    <cellStyle name="Collegamento ipertestuale" xfId="492" builtinId="8" hidden="1"/>
    <cellStyle name="Collegamento ipertestuale" xfId="494" builtinId="8" hidden="1"/>
    <cellStyle name="Collegamento ipertestuale" xfId="496" builtinId="8" hidden="1"/>
    <cellStyle name="Collegamento ipertestuale" xfId="498" builtinId="8" hidden="1"/>
    <cellStyle name="Collegamento ipertestuale" xfId="500" builtinId="8" hidden="1"/>
    <cellStyle name="Collegamento ipertestuale" xfId="502" builtinId="8" hidden="1"/>
    <cellStyle name="Collegamento ipertestuale" xfId="504" builtinId="8" hidden="1"/>
    <cellStyle name="Collegamento ipertestuale" xfId="506" builtinId="8" hidden="1"/>
    <cellStyle name="Collegamento ipertestuale" xfId="508" builtinId="8" hidden="1"/>
    <cellStyle name="Collegamento ipertestuale" xfId="510" builtinId="8" hidden="1"/>
    <cellStyle name="Collegamento ipertestuale" xfId="512" builtinId="8" hidden="1"/>
    <cellStyle name="Collegamento ipertestuale" xfId="514" builtinId="8" hidden="1"/>
    <cellStyle name="Collegamento ipertestuale" xfId="516" builtinId="8" hidden="1"/>
    <cellStyle name="Collegamento ipertestuale" xfId="518" builtinId="8" hidden="1"/>
    <cellStyle name="Collegamento ipertestuale" xfId="520" builtinId="8" hidden="1"/>
    <cellStyle name="Collegamento ipertestuale" xfId="522" builtinId="8" hidden="1"/>
    <cellStyle name="Collegamento ipertestuale" xfId="524" builtinId="8" hidden="1"/>
    <cellStyle name="Collegamento ipertestuale" xfId="526" builtinId="8" hidden="1"/>
    <cellStyle name="Collegamento ipertestuale" xfId="528" builtinId="8" hidden="1"/>
    <cellStyle name="Collegamento ipertestuale" xfId="530" builtinId="8" hidden="1"/>
    <cellStyle name="Collegamento ipertestuale" xfId="532" builtinId="8" hidden="1"/>
    <cellStyle name="Collegamento ipertestuale" xfId="535" builtinId="8" hidden="1"/>
    <cellStyle name="Collegamento ipertestuale" xfId="537" builtinId="8" hidden="1"/>
    <cellStyle name="Collegamento ipertestuale" xfId="539" builtinId="8" hidden="1"/>
    <cellStyle name="Collegamento ipertestuale" xfId="541" builtinId="8" hidden="1"/>
    <cellStyle name="Collegamento ipertestuale" xfId="543" builtinId="8" hidden="1"/>
    <cellStyle name="Collegamento ipertestuale" xfId="545" builtinId="8" hidden="1"/>
    <cellStyle name="Collegamento ipertestuale" xfId="547" builtinId="8" hidden="1"/>
    <cellStyle name="Collegamento ipertestuale" xfId="549" builtinId="8" hidden="1"/>
    <cellStyle name="Collegamento ipertestuale" xfId="551" builtinId="8" hidden="1"/>
    <cellStyle name="Collegamento ipertestuale" xfId="553" builtinId="8" hidden="1"/>
    <cellStyle name="Collegamento ipertestuale" xfId="555" builtinId="8" hidden="1"/>
    <cellStyle name="Collegamento ipertestuale" xfId="557" builtinId="8" hidden="1"/>
    <cellStyle name="Collegamento ipertestuale" xfId="559" builtinId="8" hidden="1"/>
    <cellStyle name="Collegamento ipertestuale" xfId="561" builtinId="8" hidden="1"/>
    <cellStyle name="Collegamento ipertestuale" xfId="563" builtinId="8" hidden="1"/>
    <cellStyle name="Collegamento ipertestuale" xfId="565" builtinId="8" hidden="1"/>
    <cellStyle name="Collegamento ipertestuale" xfId="567" builtinId="8" hidden="1"/>
    <cellStyle name="Collegamento ipertestuale" xfId="569" builtinId="8" hidden="1"/>
    <cellStyle name="Collegamento ipertestuale" xfId="571" builtinId="8" hidden="1"/>
    <cellStyle name="Collegamento ipertestuale" xfId="573" builtinId="8" hidden="1"/>
    <cellStyle name="Collegamento ipertestuale" xfId="575" builtinId="8" hidden="1"/>
    <cellStyle name="Collegamento ipertestuale" xfId="577" builtinId="8" hidden="1"/>
    <cellStyle name="Collegamento ipertestuale" xfId="579" builtinId="8" hidden="1"/>
    <cellStyle name="Collegamento ipertestuale" xfId="581" builtinId="8" hidden="1"/>
    <cellStyle name="Collegamento ipertestuale" xfId="583" builtinId="8" hidden="1"/>
    <cellStyle name="Collegamento ipertestuale" xfId="585" builtinId="8" hidden="1"/>
    <cellStyle name="Collegamento ipertestuale" xfId="587" builtinId="8" hidden="1"/>
    <cellStyle name="Collegamento ipertestuale" xfId="589" builtinId="8" hidden="1"/>
    <cellStyle name="Collegamento ipertestuale" xfId="591" builtinId="8" hidden="1"/>
    <cellStyle name="Collegamento ipertestuale" xfId="593" builtinId="8" hidden="1"/>
    <cellStyle name="Collegamento ipertestuale" xfId="595" builtinId="8" hidden="1"/>
    <cellStyle name="Collegamento ipertestuale" xfId="597" builtinId="8" hidden="1"/>
    <cellStyle name="Collegamento ipertestuale" xfId="599" builtinId="8" hidden="1"/>
    <cellStyle name="Collegamento ipertestuale" xfId="601" builtinId="8" hidden="1"/>
    <cellStyle name="Collegamento ipertestuale" xfId="603" builtinId="8" hidden="1"/>
    <cellStyle name="Collegamento ipertestuale" xfId="605" builtinId="8" hidden="1"/>
    <cellStyle name="Collegamento ipertestuale" xfId="607" builtinId="8" hidden="1"/>
    <cellStyle name="Collegamento ipertestuale" xfId="609" builtinId="8" hidden="1"/>
    <cellStyle name="Collegamento ipertestuale" xfId="611" builtinId="8" hidden="1"/>
    <cellStyle name="Collegamento ipertestuale" xfId="613" builtinId="8" hidden="1"/>
    <cellStyle name="Collegamento ipertestuale" xfId="615" builtinId="8" hidden="1"/>
    <cellStyle name="Collegamento ipertestuale" xfId="617" builtinId="8" hidden="1"/>
    <cellStyle name="Collegamento ipertestuale" xfId="619" builtinId="8" hidden="1"/>
    <cellStyle name="Collegamento ipertestuale" xfId="621" builtinId="8" hidden="1"/>
    <cellStyle name="Collegamento ipertestuale" xfId="623" builtinId="8" hidden="1"/>
    <cellStyle name="Collegamento ipertestuale" xfId="625" builtinId="8" hidden="1"/>
    <cellStyle name="Collegamento ipertestuale" xfId="627" builtinId="8" hidden="1"/>
    <cellStyle name="Collegamento ipertestuale" xfId="629" builtinId="8" hidden="1"/>
    <cellStyle name="Collegamento ipertestuale" xfId="631" builtinId="8" hidden="1"/>
    <cellStyle name="Collegamento ipertestuale" xfId="633" builtinId="8" hidden="1"/>
    <cellStyle name="Collegamento ipertestuale" xfId="635" builtinId="8" hidden="1"/>
    <cellStyle name="Collegamento ipertestuale" xfId="637" builtinId="8" hidden="1"/>
    <cellStyle name="Collegamento ipertestuale" xfId="639" builtinId="8" hidden="1"/>
    <cellStyle name="Collegamento ipertestuale" xfId="641" builtinId="8" hidden="1"/>
    <cellStyle name="Collegamento ipertestuale" xfId="643" builtinId="8" hidden="1"/>
    <cellStyle name="Collegamento ipertestuale" xfId="645" builtinId="8" hidden="1"/>
    <cellStyle name="Collegamento ipertestuale" xfId="647" builtinId="8" hidden="1"/>
    <cellStyle name="Collegamento ipertestuale" xfId="649" builtinId="8" hidden="1"/>
    <cellStyle name="Collegamento ipertestuale" xfId="651" builtinId="8" hidden="1"/>
    <cellStyle name="Collegamento ipertestuale" xfId="653" builtinId="8" hidden="1"/>
    <cellStyle name="Collegamento ipertestuale" xfId="655" builtinId="8" hidden="1"/>
    <cellStyle name="Collegamento ipertestuale" xfId="657" builtinId="8" hidden="1"/>
    <cellStyle name="Collegamento ipertestuale" xfId="659" builtinId="8" hidden="1"/>
    <cellStyle name="Collegamento ipertestuale" xfId="661" builtinId="8" hidden="1"/>
    <cellStyle name="Collegamento ipertestuale" xfId="663" builtinId="8" hidden="1"/>
    <cellStyle name="Collegamento ipertestuale" xfId="665" builtinId="8" hidden="1"/>
    <cellStyle name="Collegamento ipertestuale" xfId="667" builtinId="8" hidden="1"/>
    <cellStyle name="Collegamento ipertestuale" xfId="669" builtinId="8" hidden="1"/>
    <cellStyle name="Collegamento ipertestuale" xfId="671" builtinId="8" hidden="1"/>
    <cellStyle name="Collegamento ipertestuale" xfId="673" builtinId="8" hidden="1"/>
    <cellStyle name="Collegamento ipertestuale" xfId="675" builtinId="8" hidden="1"/>
    <cellStyle name="Collegamento ipertestuale" xfId="677" builtinId="8" hidden="1"/>
    <cellStyle name="Collegamento ipertestuale" xfId="679" builtinId="8" hidden="1"/>
    <cellStyle name="Collegamento ipertestuale" xfId="681" builtinId="8" hidden="1"/>
    <cellStyle name="Collegamento ipertestuale" xfId="683" builtinId="8" hidden="1"/>
    <cellStyle name="Collegamento ipertestuale" xfId="685" builtinId="8" hidden="1"/>
    <cellStyle name="Collegamento ipertestuale" xfId="687" builtinId="8" hidden="1"/>
    <cellStyle name="Collegamento ipertestuale" xfId="689" builtinId="8" hidden="1"/>
    <cellStyle name="Collegamento ipertestuale" xfId="691" builtinId="8" hidden="1"/>
    <cellStyle name="Collegamento ipertestuale" xfId="693" builtinId="8" hidden="1"/>
    <cellStyle name="Collegamento ipertestuale" xfId="695" builtinId="8" hidden="1"/>
    <cellStyle name="Collegamento ipertestuale" xfId="697" builtinId="8" hidden="1"/>
    <cellStyle name="Collegamento ipertestuale" xfId="699" builtinId="8" hidden="1"/>
    <cellStyle name="Collegamento ipertestuale" xfId="701" builtinId="8" hidden="1"/>
    <cellStyle name="Collegamento ipertestuale" xfId="703" builtinId="8" hidden="1"/>
    <cellStyle name="Collegamento ipertestuale" xfId="705" builtinId="8" hidden="1"/>
    <cellStyle name="Collegamento ipertestuale" xfId="707" builtinId="8" hidden="1"/>
    <cellStyle name="Collegamento ipertestuale" xfId="709" builtinId="8" hidden="1"/>
    <cellStyle name="Collegamento ipertestuale" xfId="711" builtinId="8" hidden="1"/>
    <cellStyle name="Collegamento ipertestuale" xfId="713" builtinId="8" hidden="1"/>
    <cellStyle name="Collegamento ipertestuale" xfId="715" builtinId="8" hidden="1"/>
    <cellStyle name="Collegamento ipertestuale" xfId="717" builtinId="8" hidden="1"/>
    <cellStyle name="Collegamento ipertestuale" xfId="719" builtinId="8" hidden="1"/>
    <cellStyle name="Collegamento ipertestuale" xfId="721" builtinId="8" hidden="1"/>
    <cellStyle name="Collegamento ipertestuale" xfId="723" builtinId="8" hidden="1"/>
    <cellStyle name="Collegamento ipertestuale" xfId="725" builtinId="8" hidden="1"/>
    <cellStyle name="Collegamento ipertestuale" xfId="727" builtinId="8" hidden="1"/>
    <cellStyle name="Collegamento ipertestuale" xfId="729" builtinId="8" hidden="1"/>
    <cellStyle name="Collegamento ipertestuale" xfId="731" builtinId="8" hidden="1"/>
    <cellStyle name="Collegamento ipertestuale" xfId="733" builtinId="8" hidden="1"/>
    <cellStyle name="Collegamento ipertestuale" xfId="735" builtinId="8" hidden="1"/>
    <cellStyle name="Collegamento ipertestuale" xfId="737" builtinId="8" hidden="1"/>
    <cellStyle name="Collegamento ipertestuale" xfId="739" builtinId="8" hidden="1"/>
    <cellStyle name="Collegamento ipertestuale" xfId="741" builtinId="8" hidden="1"/>
    <cellStyle name="Collegamento ipertestuale" xfId="743" builtinId="8" hidden="1"/>
    <cellStyle name="Collegamento ipertestuale" xfId="745" builtinId="8" hidden="1"/>
    <cellStyle name="Collegamento ipertestuale" xfId="747" builtinId="8" hidden="1"/>
    <cellStyle name="Collegamento ipertestuale" xfId="749" builtinId="8" hidden="1"/>
    <cellStyle name="Collegamento ipertestuale" xfId="751" builtinId="8" hidden="1"/>
    <cellStyle name="Collegamento ipertestuale" xfId="753" builtinId="8" hidden="1"/>
    <cellStyle name="Collegamento ipertestuale" xfId="755" builtinId="8" hidden="1"/>
    <cellStyle name="Collegamento ipertestuale" xfId="757" builtinId="8" hidden="1"/>
    <cellStyle name="Collegamento ipertestuale" xfId="759" builtinId="8" hidden="1"/>
    <cellStyle name="Collegamento ipertestuale" xfId="761" builtinId="8" hidden="1"/>
    <cellStyle name="Collegamento ipertestuale" xfId="763" builtinId="8" hidden="1"/>
    <cellStyle name="Collegamento ipertestuale" xfId="765" builtinId="8" hidden="1"/>
    <cellStyle name="Collegamento ipertestuale" xfId="767" builtinId="8" hidden="1"/>
    <cellStyle name="Collegamento ipertestuale" xfId="769" builtinId="8" hidden="1"/>
    <cellStyle name="Collegamento visitato" xfId="3" builtinId="9" hidden="1"/>
    <cellStyle name="Collegamento visitato" xfId="5" builtinId="9" hidden="1"/>
    <cellStyle name="Collegamento visitato" xfId="7" builtinId="9" hidden="1"/>
    <cellStyle name="Collegamento visitato" xfId="9" builtinId="9" hidden="1"/>
    <cellStyle name="Collegamento visitato" xfId="11" builtinId="9" hidden="1"/>
    <cellStyle name="Collegamento visitato" xfId="13" builtinId="9" hidden="1"/>
    <cellStyle name="Collegamento visitato" xfId="15" builtinId="9" hidden="1"/>
    <cellStyle name="Collegamento visitato" xfId="17" builtinId="9" hidden="1"/>
    <cellStyle name="Collegamento visitato" xfId="19" builtinId="9" hidden="1"/>
    <cellStyle name="Collegamento visitato" xfId="21" builtinId="9" hidden="1"/>
    <cellStyle name="Collegamento visitato" xfId="23" builtinId="9" hidden="1"/>
    <cellStyle name="Collegamento visitato" xfId="25" builtinId="9" hidden="1"/>
    <cellStyle name="Collegamento visitato" xfId="27" builtinId="9" hidden="1"/>
    <cellStyle name="Collegamento visitato" xfId="29" builtinId="9" hidden="1"/>
    <cellStyle name="Collegamento visitato" xfId="31" builtinId="9" hidden="1"/>
    <cellStyle name="Collegamento visitato" xfId="33" builtinId="9" hidden="1"/>
    <cellStyle name="Collegamento visitato" xfId="35" builtinId="9" hidden="1"/>
    <cellStyle name="Collegamento visitato" xfId="37" builtinId="9" hidden="1"/>
    <cellStyle name="Collegamento visitato" xfId="39" builtinId="9" hidden="1"/>
    <cellStyle name="Collegamento visitato" xfId="41" builtinId="9" hidden="1"/>
    <cellStyle name="Collegamento visitato" xfId="43" builtinId="9" hidden="1"/>
    <cellStyle name="Collegamento visitato" xfId="45" builtinId="9" hidden="1"/>
    <cellStyle name="Collegamento visitato" xfId="47" builtinId="9" hidden="1"/>
    <cellStyle name="Collegamento visitato" xfId="49" builtinId="9" hidden="1"/>
    <cellStyle name="Collegamento visitato" xfId="51" builtinId="9" hidden="1"/>
    <cellStyle name="Collegamento visitato" xfId="53" builtinId="9" hidden="1"/>
    <cellStyle name="Collegamento visitato" xfId="55" builtinId="9" hidden="1"/>
    <cellStyle name="Collegamento visitato" xfId="57" builtinId="9" hidden="1"/>
    <cellStyle name="Collegamento visitato" xfId="59" builtinId="9" hidden="1"/>
    <cellStyle name="Collegamento visitato" xfId="61" builtinId="9" hidden="1"/>
    <cellStyle name="Collegamento visitato" xfId="63" builtinId="9" hidden="1"/>
    <cellStyle name="Collegamento visitato" xfId="65" builtinId="9" hidden="1"/>
    <cellStyle name="Collegamento visitato" xfId="67" builtinId="9" hidden="1"/>
    <cellStyle name="Collegamento visitato" xfId="69" builtinId="9" hidden="1"/>
    <cellStyle name="Collegamento visitato" xfId="71" builtinId="9" hidden="1"/>
    <cellStyle name="Collegamento visitato" xfId="73" builtinId="9" hidden="1"/>
    <cellStyle name="Collegamento visitato" xfId="75" builtinId="9" hidden="1"/>
    <cellStyle name="Collegamento visitato" xfId="77" builtinId="9" hidden="1"/>
    <cellStyle name="Collegamento visitato" xfId="79" builtinId="9" hidden="1"/>
    <cellStyle name="Collegamento visitato" xfId="81" builtinId="9" hidden="1"/>
    <cellStyle name="Collegamento visitato" xfId="83" builtinId="9" hidden="1"/>
    <cellStyle name="Collegamento visitato" xfId="85" builtinId="9" hidden="1"/>
    <cellStyle name="Collegamento visitato" xfId="87" builtinId="9" hidden="1"/>
    <cellStyle name="Collegamento visitato" xfId="89" builtinId="9" hidden="1"/>
    <cellStyle name="Collegamento visitato" xfId="91" builtinId="9" hidden="1"/>
    <cellStyle name="Collegamento visitato" xfId="93" builtinId="9" hidden="1"/>
    <cellStyle name="Collegamento visitato" xfId="95" builtinId="9" hidden="1"/>
    <cellStyle name="Collegamento visitato" xfId="97" builtinId="9" hidden="1"/>
    <cellStyle name="Collegamento visitato" xfId="99" builtinId="9" hidden="1"/>
    <cellStyle name="Collegamento visitato" xfId="101" builtinId="9" hidden="1"/>
    <cellStyle name="Collegamento visitato" xfId="103" builtinId="9" hidden="1"/>
    <cellStyle name="Collegamento visitato" xfId="105" builtinId="9" hidden="1"/>
    <cellStyle name="Collegamento visitato" xfId="107" builtinId="9" hidden="1"/>
    <cellStyle name="Collegamento visitato" xfId="109" builtinId="9" hidden="1"/>
    <cellStyle name="Collegamento visitato" xfId="111" builtinId="9" hidden="1"/>
    <cellStyle name="Collegamento visitato" xfId="113" builtinId="9" hidden="1"/>
    <cellStyle name="Collegamento visitato" xfId="115" builtinId="9" hidden="1"/>
    <cellStyle name="Collegamento visitato" xfId="117" builtinId="9" hidden="1"/>
    <cellStyle name="Collegamento visitato" xfId="119" builtinId="9" hidden="1"/>
    <cellStyle name="Collegamento visitato" xfId="121" builtinId="9" hidden="1"/>
    <cellStyle name="Collegamento visitato" xfId="123" builtinId="9" hidden="1"/>
    <cellStyle name="Collegamento visitato" xfId="125" builtinId="9" hidden="1"/>
    <cellStyle name="Collegamento visitato" xfId="127" builtinId="9" hidden="1"/>
    <cellStyle name="Collegamento visitato" xfId="129" builtinId="9" hidden="1"/>
    <cellStyle name="Collegamento visitato" xfId="131" builtinId="9" hidden="1"/>
    <cellStyle name="Collegamento visitato" xfId="133" builtinId="9" hidden="1"/>
    <cellStyle name="Collegamento visitato" xfId="135" builtinId="9" hidden="1"/>
    <cellStyle name="Collegamento visitato" xfId="137" builtinId="9" hidden="1"/>
    <cellStyle name="Collegamento visitato" xfId="139" builtinId="9" hidden="1"/>
    <cellStyle name="Collegamento visitato" xfId="141" builtinId="9" hidden="1"/>
    <cellStyle name="Collegamento visitato" xfId="143" builtinId="9" hidden="1"/>
    <cellStyle name="Collegamento visitato" xfId="145" builtinId="9" hidden="1"/>
    <cellStyle name="Collegamento visitato" xfId="147" builtinId="9" hidden="1"/>
    <cellStyle name="Collegamento visitato" xfId="149" builtinId="9" hidden="1"/>
    <cellStyle name="Collegamento visitato" xfId="151" builtinId="9" hidden="1"/>
    <cellStyle name="Collegamento visitato" xfId="153" builtinId="9" hidden="1"/>
    <cellStyle name="Collegamento visitato" xfId="155" builtinId="9" hidden="1"/>
    <cellStyle name="Collegamento visitato" xfId="157" builtinId="9" hidden="1"/>
    <cellStyle name="Collegamento visitato" xfId="159" builtinId="9" hidden="1"/>
    <cellStyle name="Collegamento visitato" xfId="161" builtinId="9" hidden="1"/>
    <cellStyle name="Collegamento visitato" xfId="163" builtinId="9" hidden="1"/>
    <cellStyle name="Collegamento visitato" xfId="165" builtinId="9" hidden="1"/>
    <cellStyle name="Collegamento visitato" xfId="167" builtinId="9" hidden="1"/>
    <cellStyle name="Collegamento visitato" xfId="169" builtinId="9" hidden="1"/>
    <cellStyle name="Collegamento visitato" xfId="171" builtinId="9" hidden="1"/>
    <cellStyle name="Collegamento visitato" xfId="173" builtinId="9" hidden="1"/>
    <cellStyle name="Collegamento visitato" xfId="175" builtinId="9" hidden="1"/>
    <cellStyle name="Collegamento visitato" xfId="177" builtinId="9" hidden="1"/>
    <cellStyle name="Collegamento visitato" xfId="179" builtinId="9" hidden="1"/>
    <cellStyle name="Collegamento visitato" xfId="181" builtinId="9" hidden="1"/>
    <cellStyle name="Collegamento visitato" xfId="183" builtinId="9" hidden="1"/>
    <cellStyle name="Collegamento visitato" xfId="185" builtinId="9" hidden="1"/>
    <cellStyle name="Collegamento visitato" xfId="187" builtinId="9" hidden="1"/>
    <cellStyle name="Collegamento visitato" xfId="189" builtinId="9" hidden="1"/>
    <cellStyle name="Collegamento visitato" xfId="191" builtinId="9" hidden="1"/>
    <cellStyle name="Collegamento visitato" xfId="193" builtinId="9" hidden="1"/>
    <cellStyle name="Collegamento visitato" xfId="195" builtinId="9" hidden="1"/>
    <cellStyle name="Collegamento visitato" xfId="197" builtinId="9" hidden="1"/>
    <cellStyle name="Collegamento visitato" xfId="199" builtinId="9" hidden="1"/>
    <cellStyle name="Collegamento visitato" xfId="201" builtinId="9" hidden="1"/>
    <cellStyle name="Collegamento visitato" xfId="203" builtinId="9" hidden="1"/>
    <cellStyle name="Collegamento visitato" xfId="205" builtinId="9" hidden="1"/>
    <cellStyle name="Collegamento visitato" xfId="207" builtinId="9" hidden="1"/>
    <cellStyle name="Collegamento visitato" xfId="209" builtinId="9" hidden="1"/>
    <cellStyle name="Collegamento visitato" xfId="211" builtinId="9" hidden="1"/>
    <cellStyle name="Collegamento visitato" xfId="213" builtinId="9" hidden="1"/>
    <cellStyle name="Collegamento visitato" xfId="215" builtinId="9" hidden="1"/>
    <cellStyle name="Collegamento visitato" xfId="217" builtinId="9" hidden="1"/>
    <cellStyle name="Collegamento visitato" xfId="219" builtinId="9" hidden="1"/>
    <cellStyle name="Collegamento visitato" xfId="221" builtinId="9" hidden="1"/>
    <cellStyle name="Collegamento visitato" xfId="223" builtinId="9" hidden="1"/>
    <cellStyle name="Collegamento visitato" xfId="225" builtinId="9" hidden="1"/>
    <cellStyle name="Collegamento visitato" xfId="227" builtinId="9" hidden="1"/>
    <cellStyle name="Collegamento visitato" xfId="229" builtinId="9" hidden="1"/>
    <cellStyle name="Collegamento visitato" xfId="231" builtinId="9" hidden="1"/>
    <cellStyle name="Collegamento visitato" xfId="233" builtinId="9" hidden="1"/>
    <cellStyle name="Collegamento visitato" xfId="235" builtinId="9" hidden="1"/>
    <cellStyle name="Collegamento visitato" xfId="237" builtinId="9" hidden="1"/>
    <cellStyle name="Collegamento visitato" xfId="239" builtinId="9" hidden="1"/>
    <cellStyle name="Collegamento visitato" xfId="241" builtinId="9" hidden="1"/>
    <cellStyle name="Collegamento visitato" xfId="243" builtinId="9" hidden="1"/>
    <cellStyle name="Collegamento visitato" xfId="245" builtinId="9" hidden="1"/>
    <cellStyle name="Collegamento visitato" xfId="247" builtinId="9" hidden="1"/>
    <cellStyle name="Collegamento visitato" xfId="249" builtinId="9" hidden="1"/>
    <cellStyle name="Collegamento visitato" xfId="251" builtinId="9" hidden="1"/>
    <cellStyle name="Collegamento visitato" xfId="253" builtinId="9" hidden="1"/>
    <cellStyle name="Collegamento visitato" xfId="255" builtinId="9" hidden="1"/>
    <cellStyle name="Collegamento visitato" xfId="257" builtinId="9" hidden="1"/>
    <cellStyle name="Collegamento visitato" xfId="259" builtinId="9" hidden="1"/>
    <cellStyle name="Collegamento visitato" xfId="261" builtinId="9" hidden="1"/>
    <cellStyle name="Collegamento visitato" xfId="263" builtinId="9" hidden="1"/>
    <cellStyle name="Collegamento visitato" xfId="265" builtinId="9" hidden="1"/>
    <cellStyle name="Collegamento visitato" xfId="267" builtinId="9" hidden="1"/>
    <cellStyle name="Collegamento visitato" xfId="269" builtinId="9" hidden="1"/>
    <cellStyle name="Collegamento visitato" xfId="271" builtinId="9" hidden="1"/>
    <cellStyle name="Collegamento visitato" xfId="273" builtinId="9" hidden="1"/>
    <cellStyle name="Collegamento visitato" xfId="275" builtinId="9" hidden="1"/>
    <cellStyle name="Collegamento visitato" xfId="277" builtinId="9" hidden="1"/>
    <cellStyle name="Collegamento visitato" xfId="279" builtinId="9" hidden="1"/>
    <cellStyle name="Collegamento visitato" xfId="281" builtinId="9" hidden="1"/>
    <cellStyle name="Collegamento visitato" xfId="283" builtinId="9" hidden="1"/>
    <cellStyle name="Collegamento visitato" xfId="285" builtinId="9" hidden="1"/>
    <cellStyle name="Collegamento visitato" xfId="287" builtinId="9" hidden="1"/>
    <cellStyle name="Collegamento visitato" xfId="289" builtinId="9" hidden="1"/>
    <cellStyle name="Collegamento visitato" xfId="291" builtinId="9" hidden="1"/>
    <cellStyle name="Collegamento visitato" xfId="293" builtinId="9" hidden="1"/>
    <cellStyle name="Collegamento visitato" xfId="295" builtinId="9" hidden="1"/>
    <cellStyle name="Collegamento visitato" xfId="297" builtinId="9" hidden="1"/>
    <cellStyle name="Collegamento visitato" xfId="299" builtinId="9" hidden="1"/>
    <cellStyle name="Collegamento visitato" xfId="301" builtinId="9" hidden="1"/>
    <cellStyle name="Collegamento visitato" xfId="303" builtinId="9" hidden="1"/>
    <cellStyle name="Collegamento visitato" xfId="305" builtinId="9" hidden="1"/>
    <cellStyle name="Collegamento visitato" xfId="307" builtinId="9" hidden="1"/>
    <cellStyle name="Collegamento visitato" xfId="309" builtinId="9" hidden="1"/>
    <cellStyle name="Collegamento visitato" xfId="311" builtinId="9" hidden="1"/>
    <cellStyle name="Collegamento visitato" xfId="313" builtinId="9" hidden="1"/>
    <cellStyle name="Collegamento visitato" xfId="315" builtinId="9" hidden="1"/>
    <cellStyle name="Collegamento visitato" xfId="317" builtinId="9" hidden="1"/>
    <cellStyle name="Collegamento visitato" xfId="319" builtinId="9" hidden="1"/>
    <cellStyle name="Collegamento visitato" xfId="321" builtinId="9" hidden="1"/>
    <cellStyle name="Collegamento visitato" xfId="323" builtinId="9" hidden="1"/>
    <cellStyle name="Collegamento visitato" xfId="325" builtinId="9" hidden="1"/>
    <cellStyle name="Collegamento visitato" xfId="327" builtinId="9" hidden="1"/>
    <cellStyle name="Collegamento visitato" xfId="329" builtinId="9" hidden="1"/>
    <cellStyle name="Collegamento visitato" xfId="331" builtinId="9" hidden="1"/>
    <cellStyle name="Collegamento visitato" xfId="333" builtinId="9" hidden="1"/>
    <cellStyle name="Collegamento visitato" xfId="335" builtinId="9" hidden="1"/>
    <cellStyle name="Collegamento visitato" xfId="337" builtinId="9" hidden="1"/>
    <cellStyle name="Collegamento visitato" xfId="339" builtinId="9" hidden="1"/>
    <cellStyle name="Collegamento visitato" xfId="341" builtinId="9" hidden="1"/>
    <cellStyle name="Collegamento visitato" xfId="343" builtinId="9" hidden="1"/>
    <cellStyle name="Collegamento visitato" xfId="345" builtinId="9" hidden="1"/>
    <cellStyle name="Collegamento visitato" xfId="347" builtinId="9" hidden="1"/>
    <cellStyle name="Collegamento visitato" xfId="349" builtinId="9" hidden="1"/>
    <cellStyle name="Collegamento visitato" xfId="351" builtinId="9" hidden="1"/>
    <cellStyle name="Collegamento visitato" xfId="353" builtinId="9" hidden="1"/>
    <cellStyle name="Collegamento visitato" xfId="355" builtinId="9" hidden="1"/>
    <cellStyle name="Collegamento visitato" xfId="357" builtinId="9" hidden="1"/>
    <cellStyle name="Collegamento visitato" xfId="359" builtinId="9" hidden="1"/>
    <cellStyle name="Collegamento visitato" xfId="361" builtinId="9" hidden="1"/>
    <cellStyle name="Collegamento visitato" xfId="363" builtinId="9" hidden="1"/>
    <cellStyle name="Collegamento visitato" xfId="365" builtinId="9" hidden="1"/>
    <cellStyle name="Collegamento visitato" xfId="367" builtinId="9" hidden="1"/>
    <cellStyle name="Collegamento visitato" xfId="369" builtinId="9" hidden="1"/>
    <cellStyle name="Collegamento visitato" xfId="371" builtinId="9" hidden="1"/>
    <cellStyle name="Collegamento visitato" xfId="373" builtinId="9" hidden="1"/>
    <cellStyle name="Collegamento visitato" xfId="375" builtinId="9" hidden="1"/>
    <cellStyle name="Collegamento visitato" xfId="377" builtinId="9" hidden="1"/>
    <cellStyle name="Collegamento visitato" xfId="379" builtinId="9" hidden="1"/>
    <cellStyle name="Collegamento visitato" xfId="381" builtinId="9" hidden="1"/>
    <cellStyle name="Collegamento visitato" xfId="383" builtinId="9" hidden="1"/>
    <cellStyle name="Collegamento visitato" xfId="385" builtinId="9" hidden="1"/>
    <cellStyle name="Collegamento visitato" xfId="387" builtinId="9" hidden="1"/>
    <cellStyle name="Collegamento visitato" xfId="389" builtinId="9" hidden="1"/>
    <cellStyle name="Collegamento visitato" xfId="391" builtinId="9" hidden="1"/>
    <cellStyle name="Collegamento visitato" xfId="393" builtinId="9" hidden="1"/>
    <cellStyle name="Collegamento visitato" xfId="395" builtinId="9" hidden="1"/>
    <cellStyle name="Collegamento visitato" xfId="397" builtinId="9" hidden="1"/>
    <cellStyle name="Collegamento visitato" xfId="399" builtinId="9" hidden="1"/>
    <cellStyle name="Collegamento visitato" xfId="401" builtinId="9" hidden="1"/>
    <cellStyle name="Collegamento visitato" xfId="403" builtinId="9" hidden="1"/>
    <cellStyle name="Collegamento visitato" xfId="405" builtinId="9" hidden="1"/>
    <cellStyle name="Collegamento visitato" xfId="407" builtinId="9" hidden="1"/>
    <cellStyle name="Collegamento visitato" xfId="409" builtinId="9" hidden="1"/>
    <cellStyle name="Collegamento visitato" xfId="411" builtinId="9" hidden="1"/>
    <cellStyle name="Collegamento visitato" xfId="413" builtinId="9" hidden="1"/>
    <cellStyle name="Collegamento visitato" xfId="415" builtinId="9" hidden="1"/>
    <cellStyle name="Collegamento visitato" xfId="417" builtinId="9" hidden="1"/>
    <cellStyle name="Collegamento visitato" xfId="419" builtinId="9" hidden="1"/>
    <cellStyle name="Collegamento visitato" xfId="421" builtinId="9" hidden="1"/>
    <cellStyle name="Collegamento visitato" xfId="423" builtinId="9" hidden="1"/>
    <cellStyle name="Collegamento visitato" xfId="425" builtinId="9" hidden="1"/>
    <cellStyle name="Collegamento visitato" xfId="427" builtinId="9" hidden="1"/>
    <cellStyle name="Collegamento visitato" xfId="429" builtinId="9" hidden="1"/>
    <cellStyle name="Collegamento visitato" xfId="431" builtinId="9" hidden="1"/>
    <cellStyle name="Collegamento visitato" xfId="433" builtinId="9" hidden="1"/>
    <cellStyle name="Collegamento visitato" xfId="435" builtinId="9" hidden="1"/>
    <cellStyle name="Collegamento visitato" xfId="437" builtinId="9" hidden="1"/>
    <cellStyle name="Collegamento visitato" xfId="439" builtinId="9" hidden="1"/>
    <cellStyle name="Collegamento visitato" xfId="441" builtinId="9" hidden="1"/>
    <cellStyle name="Collegamento visitato" xfId="443" builtinId="9" hidden="1"/>
    <cellStyle name="Collegamento visitato" xfId="445" builtinId="9" hidden="1"/>
    <cellStyle name="Collegamento visitato" xfId="447" builtinId="9" hidden="1"/>
    <cellStyle name="Collegamento visitato" xfId="449" builtinId="9" hidden="1"/>
    <cellStyle name="Collegamento visitato" xfId="451" builtinId="9" hidden="1"/>
    <cellStyle name="Collegamento visitato" xfId="453" builtinId="9" hidden="1"/>
    <cellStyle name="Collegamento visitato" xfId="455" builtinId="9" hidden="1"/>
    <cellStyle name="Collegamento visitato" xfId="457" builtinId="9" hidden="1"/>
    <cellStyle name="Collegamento visitato" xfId="459" builtinId="9" hidden="1"/>
    <cellStyle name="Collegamento visitato" xfId="461" builtinId="9" hidden="1"/>
    <cellStyle name="Collegamento visitato" xfId="463" builtinId="9" hidden="1"/>
    <cellStyle name="Collegamento visitato" xfId="465" builtinId="9" hidden="1"/>
    <cellStyle name="Collegamento visitato" xfId="467" builtinId="9" hidden="1"/>
    <cellStyle name="Collegamento visitato" xfId="469" builtinId="9" hidden="1"/>
    <cellStyle name="Collegamento visitato" xfId="471" builtinId="9" hidden="1"/>
    <cellStyle name="Collegamento visitato" xfId="473" builtinId="9" hidden="1"/>
    <cellStyle name="Collegamento visitato" xfId="475" builtinId="9" hidden="1"/>
    <cellStyle name="Collegamento visitato" xfId="477" builtinId="9" hidden="1"/>
    <cellStyle name="Collegamento visitato" xfId="479" builtinId="9" hidden="1"/>
    <cellStyle name="Collegamento visitato" xfId="481" builtinId="9" hidden="1"/>
    <cellStyle name="Collegamento visitato" xfId="483" builtinId="9" hidden="1"/>
    <cellStyle name="Collegamento visitato" xfId="485" builtinId="9" hidden="1"/>
    <cellStyle name="Collegamento visitato" xfId="487" builtinId="9" hidden="1"/>
    <cellStyle name="Collegamento visitato" xfId="489" builtinId="9" hidden="1"/>
    <cellStyle name="Collegamento visitato" xfId="491" builtinId="9" hidden="1"/>
    <cellStyle name="Collegamento visitato" xfId="493" builtinId="9" hidden="1"/>
    <cellStyle name="Collegamento visitato" xfId="495" builtinId="9" hidden="1"/>
    <cellStyle name="Collegamento visitato" xfId="497" builtinId="9" hidden="1"/>
    <cellStyle name="Collegamento visitato" xfId="499" builtinId="9" hidden="1"/>
    <cellStyle name="Collegamento visitato" xfId="501" builtinId="9" hidden="1"/>
    <cellStyle name="Collegamento visitato" xfId="503" builtinId="9" hidden="1"/>
    <cellStyle name="Collegamento visitato" xfId="505" builtinId="9" hidden="1"/>
    <cellStyle name="Collegamento visitato" xfId="507" builtinId="9" hidden="1"/>
    <cellStyle name="Collegamento visitato" xfId="509" builtinId="9" hidden="1"/>
    <cellStyle name="Collegamento visitato" xfId="511" builtinId="9" hidden="1"/>
    <cellStyle name="Collegamento visitato" xfId="513" builtinId="9" hidden="1"/>
    <cellStyle name="Collegamento visitato" xfId="515" builtinId="9" hidden="1"/>
    <cellStyle name="Collegamento visitato" xfId="517" builtinId="9" hidden="1"/>
    <cellStyle name="Collegamento visitato" xfId="519" builtinId="9" hidden="1"/>
    <cellStyle name="Collegamento visitato" xfId="521" builtinId="9" hidden="1"/>
    <cellStyle name="Collegamento visitato" xfId="523" builtinId="9" hidden="1"/>
    <cellStyle name="Collegamento visitato" xfId="525" builtinId="9" hidden="1"/>
    <cellStyle name="Collegamento visitato" xfId="527" builtinId="9" hidden="1"/>
    <cellStyle name="Collegamento visitato" xfId="529" builtinId="9" hidden="1"/>
    <cellStyle name="Collegamento visitato" xfId="531" builtinId="9" hidden="1"/>
    <cellStyle name="Collegamento visitato" xfId="533" builtinId="9" hidden="1"/>
    <cellStyle name="Collegamento visitato" xfId="536" builtinId="9" hidden="1"/>
    <cellStyle name="Collegamento visitato" xfId="538" builtinId="9" hidden="1"/>
    <cellStyle name="Collegamento visitato" xfId="540" builtinId="9" hidden="1"/>
    <cellStyle name="Collegamento visitato" xfId="542" builtinId="9" hidden="1"/>
    <cellStyle name="Collegamento visitato" xfId="544" builtinId="9" hidden="1"/>
    <cellStyle name="Collegamento visitato" xfId="546" builtinId="9" hidden="1"/>
    <cellStyle name="Collegamento visitato" xfId="548" builtinId="9" hidden="1"/>
    <cellStyle name="Collegamento visitato" xfId="550" builtinId="9" hidden="1"/>
    <cellStyle name="Collegamento visitato" xfId="552" builtinId="9" hidden="1"/>
    <cellStyle name="Collegamento visitato" xfId="554" builtinId="9" hidden="1"/>
    <cellStyle name="Collegamento visitato" xfId="556" builtinId="9" hidden="1"/>
    <cellStyle name="Collegamento visitato" xfId="558" builtinId="9" hidden="1"/>
    <cellStyle name="Collegamento visitato" xfId="560" builtinId="9" hidden="1"/>
    <cellStyle name="Collegamento visitato" xfId="562" builtinId="9" hidden="1"/>
    <cellStyle name="Collegamento visitato" xfId="564" builtinId="9" hidden="1"/>
    <cellStyle name="Collegamento visitato" xfId="566" builtinId="9" hidden="1"/>
    <cellStyle name="Collegamento visitato" xfId="568" builtinId="9" hidden="1"/>
    <cellStyle name="Collegamento visitato" xfId="570" builtinId="9" hidden="1"/>
    <cellStyle name="Collegamento visitato" xfId="572" builtinId="9" hidden="1"/>
    <cellStyle name="Collegamento visitato" xfId="574" builtinId="9" hidden="1"/>
    <cellStyle name="Collegamento visitato" xfId="576" builtinId="9" hidden="1"/>
    <cellStyle name="Collegamento visitato" xfId="578" builtinId="9" hidden="1"/>
    <cellStyle name="Collegamento visitato" xfId="580" builtinId="9" hidden="1"/>
    <cellStyle name="Collegamento visitato" xfId="582" builtinId="9" hidden="1"/>
    <cellStyle name="Collegamento visitato" xfId="584" builtinId="9" hidden="1"/>
    <cellStyle name="Collegamento visitato" xfId="586" builtinId="9" hidden="1"/>
    <cellStyle name="Collegamento visitato" xfId="588" builtinId="9" hidden="1"/>
    <cellStyle name="Collegamento visitato" xfId="590" builtinId="9" hidden="1"/>
    <cellStyle name="Collegamento visitato" xfId="592" builtinId="9" hidden="1"/>
    <cellStyle name="Collegamento visitato" xfId="594" builtinId="9" hidden="1"/>
    <cellStyle name="Collegamento visitato" xfId="596" builtinId="9" hidden="1"/>
    <cellStyle name="Collegamento visitato" xfId="598" builtinId="9" hidden="1"/>
    <cellStyle name="Collegamento visitato" xfId="600" builtinId="9" hidden="1"/>
    <cellStyle name="Collegamento visitato" xfId="602" builtinId="9" hidden="1"/>
    <cellStyle name="Collegamento visitato" xfId="604" builtinId="9" hidden="1"/>
    <cellStyle name="Collegamento visitato" xfId="606" builtinId="9" hidden="1"/>
    <cellStyle name="Collegamento visitato" xfId="608" builtinId="9" hidden="1"/>
    <cellStyle name="Collegamento visitato" xfId="610" builtinId="9" hidden="1"/>
    <cellStyle name="Collegamento visitato" xfId="612" builtinId="9" hidden="1"/>
    <cellStyle name="Collegamento visitato" xfId="614" builtinId="9" hidden="1"/>
    <cellStyle name="Collegamento visitato" xfId="616" builtinId="9" hidden="1"/>
    <cellStyle name="Collegamento visitato" xfId="618" builtinId="9" hidden="1"/>
    <cellStyle name="Collegamento visitato" xfId="620" builtinId="9" hidden="1"/>
    <cellStyle name="Collegamento visitato" xfId="622" builtinId="9" hidden="1"/>
    <cellStyle name="Collegamento visitato" xfId="624" builtinId="9" hidden="1"/>
    <cellStyle name="Collegamento visitato" xfId="626" builtinId="9" hidden="1"/>
    <cellStyle name="Collegamento visitato" xfId="628" builtinId="9" hidden="1"/>
    <cellStyle name="Collegamento visitato" xfId="630" builtinId="9" hidden="1"/>
    <cellStyle name="Collegamento visitato" xfId="632" builtinId="9" hidden="1"/>
    <cellStyle name="Collegamento visitato" xfId="634" builtinId="9" hidden="1"/>
    <cellStyle name="Collegamento visitato" xfId="636" builtinId="9" hidden="1"/>
    <cellStyle name="Collegamento visitato" xfId="638" builtinId="9" hidden="1"/>
    <cellStyle name="Collegamento visitato" xfId="640" builtinId="9" hidden="1"/>
    <cellStyle name="Collegamento visitato" xfId="642" builtinId="9" hidden="1"/>
    <cellStyle name="Collegamento visitato" xfId="644" builtinId="9" hidden="1"/>
    <cellStyle name="Collegamento visitato" xfId="646" builtinId="9" hidden="1"/>
    <cellStyle name="Collegamento visitato" xfId="648" builtinId="9" hidden="1"/>
    <cellStyle name="Collegamento visitato" xfId="650" builtinId="9" hidden="1"/>
    <cellStyle name="Collegamento visitato" xfId="652" builtinId="9" hidden="1"/>
    <cellStyle name="Collegamento visitato" xfId="654" builtinId="9" hidden="1"/>
    <cellStyle name="Collegamento visitato" xfId="656" builtinId="9" hidden="1"/>
    <cellStyle name="Collegamento visitato" xfId="658" builtinId="9" hidden="1"/>
    <cellStyle name="Collegamento visitato" xfId="660" builtinId="9" hidden="1"/>
    <cellStyle name="Collegamento visitato" xfId="662" builtinId="9" hidden="1"/>
    <cellStyle name="Collegamento visitato" xfId="664" builtinId="9" hidden="1"/>
    <cellStyle name="Collegamento visitato" xfId="666" builtinId="9" hidden="1"/>
    <cellStyle name="Collegamento visitato" xfId="668" builtinId="9" hidden="1"/>
    <cellStyle name="Collegamento visitato" xfId="670" builtinId="9" hidden="1"/>
    <cellStyle name="Collegamento visitato" xfId="672" builtinId="9" hidden="1"/>
    <cellStyle name="Collegamento visitato" xfId="674" builtinId="9" hidden="1"/>
    <cellStyle name="Collegamento visitato" xfId="676" builtinId="9" hidden="1"/>
    <cellStyle name="Collegamento visitato" xfId="678" builtinId="9" hidden="1"/>
    <cellStyle name="Collegamento visitato" xfId="680" builtinId="9" hidden="1"/>
    <cellStyle name="Collegamento visitato" xfId="682" builtinId="9" hidden="1"/>
    <cellStyle name="Collegamento visitato" xfId="684" builtinId="9" hidden="1"/>
    <cellStyle name="Collegamento visitato" xfId="686" builtinId="9" hidden="1"/>
    <cellStyle name="Collegamento visitato" xfId="688" builtinId="9" hidden="1"/>
    <cellStyle name="Collegamento visitato" xfId="690" builtinId="9" hidden="1"/>
    <cellStyle name="Collegamento visitato" xfId="692" builtinId="9" hidden="1"/>
    <cellStyle name="Collegamento visitato" xfId="694" builtinId="9" hidden="1"/>
    <cellStyle name="Collegamento visitato" xfId="696" builtinId="9" hidden="1"/>
    <cellStyle name="Collegamento visitato" xfId="698" builtinId="9" hidden="1"/>
    <cellStyle name="Collegamento visitato" xfId="700" builtinId="9" hidden="1"/>
    <cellStyle name="Collegamento visitato" xfId="702" builtinId="9" hidden="1"/>
    <cellStyle name="Collegamento visitato" xfId="704" builtinId="9" hidden="1"/>
    <cellStyle name="Collegamento visitato" xfId="706" builtinId="9" hidden="1"/>
    <cellStyle name="Collegamento visitato" xfId="708" builtinId="9" hidden="1"/>
    <cellStyle name="Collegamento visitato" xfId="710" builtinId="9" hidden="1"/>
    <cellStyle name="Collegamento visitato" xfId="712" builtinId="9" hidden="1"/>
    <cellStyle name="Collegamento visitato" xfId="714" builtinId="9" hidden="1"/>
    <cellStyle name="Collegamento visitato" xfId="716" builtinId="9" hidden="1"/>
    <cellStyle name="Collegamento visitato" xfId="718" builtinId="9" hidden="1"/>
    <cellStyle name="Collegamento visitato" xfId="720" builtinId="9" hidden="1"/>
    <cellStyle name="Collegamento visitato" xfId="722" builtinId="9" hidden="1"/>
    <cellStyle name="Collegamento visitato" xfId="724" builtinId="9" hidden="1"/>
    <cellStyle name="Collegamento visitato" xfId="726" builtinId="9" hidden="1"/>
    <cellStyle name="Collegamento visitato" xfId="728" builtinId="9" hidden="1"/>
    <cellStyle name="Collegamento visitato" xfId="730" builtinId="9" hidden="1"/>
    <cellStyle name="Collegamento visitato" xfId="732" builtinId="9" hidden="1"/>
    <cellStyle name="Collegamento visitato" xfId="734" builtinId="9" hidden="1"/>
    <cellStyle name="Collegamento visitato" xfId="736" builtinId="9" hidden="1"/>
    <cellStyle name="Collegamento visitato" xfId="738" builtinId="9" hidden="1"/>
    <cellStyle name="Collegamento visitato" xfId="740" builtinId="9" hidden="1"/>
    <cellStyle name="Collegamento visitato" xfId="742" builtinId="9" hidden="1"/>
    <cellStyle name="Collegamento visitato" xfId="744" builtinId="9" hidden="1"/>
    <cellStyle name="Collegamento visitato" xfId="746" builtinId="9" hidden="1"/>
    <cellStyle name="Collegamento visitato" xfId="748" builtinId="9" hidden="1"/>
    <cellStyle name="Collegamento visitato" xfId="750" builtinId="9" hidden="1"/>
    <cellStyle name="Collegamento visitato" xfId="752" builtinId="9" hidden="1"/>
    <cellStyle name="Collegamento visitato" xfId="754" builtinId="9" hidden="1"/>
    <cellStyle name="Collegamento visitato" xfId="756" builtinId="9" hidden="1"/>
    <cellStyle name="Collegamento visitato" xfId="758" builtinId="9" hidden="1"/>
    <cellStyle name="Collegamento visitato" xfId="760" builtinId="9" hidden="1"/>
    <cellStyle name="Collegamento visitato" xfId="762" builtinId="9" hidden="1"/>
    <cellStyle name="Collegamento visitato" xfId="764" builtinId="9" hidden="1"/>
    <cellStyle name="Collegamento visitato" xfId="766" builtinId="9" hidden="1"/>
    <cellStyle name="Collegamento visitato" xfId="768" builtinId="9" hidden="1"/>
    <cellStyle name="Collegamento visitato" xfId="770" builtinId="9" hidden="1"/>
    <cellStyle name="Normale" xfId="0" builtinId="0"/>
    <cellStyle name="Percentuale" xfId="1" builtinId="5"/>
    <cellStyle name="Virgola" xfId="53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externalLink" Target="externalLinks/externalLink1.xml"/><Relationship Id="rId7" Type="http://schemas.openxmlformats.org/officeDocument/2006/relationships/externalLink" Target="externalLinks/externalLink2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chemeClr val="bg2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20"/>
              <c:layout>
                <c:manualLayout>
                  <c:x val="-0.0226654578422484"/>
                  <c:y val="0.0240096038415366"/>
                </c:manualLayout>
              </c:layout>
              <c:tx>
                <c:rich>
                  <a:bodyPr/>
                  <a:lstStyle/>
                  <a:p>
                    <a:r>
                      <a:rPr lang="it-IT" sz="2000"/>
                      <a:t>1990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DINAMICA_PROFILO!$A$68:$A$85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85+</c:v>
                </c:pt>
              </c:strCache>
            </c:strRef>
          </c:cat>
          <c:val>
            <c:numRef>
              <c:f>DINAMICA_PROFILO!$B$68:$B$88</c:f>
              <c:numCache>
                <c:formatCode>0.0000000</c:formatCode>
                <c:ptCount val="21"/>
                <c:pt idx="0">
                  <c:v>0.323091971835574</c:v>
                </c:pt>
                <c:pt idx="1">
                  <c:v>0.196659630102198</c:v>
                </c:pt>
                <c:pt idx="2">
                  <c:v>0.22441210310588</c:v>
                </c:pt>
                <c:pt idx="3">
                  <c:v>0.239771238084766</c:v>
                </c:pt>
                <c:pt idx="4">
                  <c:v>0.255846940020331</c:v>
                </c:pt>
                <c:pt idx="5">
                  <c:v>0.272898510301184</c:v>
                </c:pt>
                <c:pt idx="6">
                  <c:v>0.294903391162669</c:v>
                </c:pt>
                <c:pt idx="7">
                  <c:v>0.329713624163348</c:v>
                </c:pt>
                <c:pt idx="8">
                  <c:v>0.386979416100815</c:v>
                </c:pt>
                <c:pt idx="9">
                  <c:v>0.47462970946972</c:v>
                </c:pt>
                <c:pt idx="10">
                  <c:v>0.592622970449097</c:v>
                </c:pt>
                <c:pt idx="11">
                  <c:v>0.727044882278441</c:v>
                </c:pt>
                <c:pt idx="12">
                  <c:v>0.862811325081051</c:v>
                </c:pt>
                <c:pt idx="13">
                  <c:v>1.0</c:v>
                </c:pt>
                <c:pt idx="14">
                  <c:v>1.142479551805464</c:v>
                </c:pt>
                <c:pt idx="15">
                  <c:v>1.286989683969554</c:v>
                </c:pt>
                <c:pt idx="16">
                  <c:v>1.423020880782867</c:v>
                </c:pt>
                <c:pt idx="17">
                  <c:v>1.551082554836388</c:v>
                </c:pt>
                <c:pt idx="18">
                  <c:v>1.551082554836388</c:v>
                </c:pt>
                <c:pt idx="19">
                  <c:v>1.551082554836388</c:v>
                </c:pt>
                <c:pt idx="20">
                  <c:v>1.551082554836388</c:v>
                </c:pt>
              </c:numCache>
            </c:numRef>
          </c:val>
          <c:smooth val="0"/>
        </c:ser>
        <c:ser>
          <c:idx val="15"/>
          <c:order val="1"/>
          <c:spPr>
            <a:ln>
              <a:solidFill>
                <a:schemeClr val="tx1"/>
              </a:solidFill>
            </a:ln>
          </c:spPr>
          <c:marker>
            <c:symbol val="none"/>
          </c:marker>
          <c:dPt>
            <c:idx val="13"/>
            <c:marker>
              <c:symbol val="circle"/>
              <c:size val="15"/>
              <c:spPr>
                <a:solidFill>
                  <a:srgbClr val="800000"/>
                </a:solidFill>
                <a:ln>
                  <a:solidFill>
                    <a:srgbClr val="800000"/>
                  </a:solidFill>
                </a:ln>
              </c:spPr>
            </c:marker>
            <c:bubble3D val="0"/>
          </c:dPt>
          <c:dLbls>
            <c:dLbl>
              <c:idx val="16"/>
              <c:layout>
                <c:manualLayout>
                  <c:x val="-0.0698096101541252"/>
                  <c:y val="-0.021608643457383"/>
                </c:manualLayout>
              </c:layout>
              <c:tx>
                <c:rich>
                  <a:bodyPr/>
                  <a:lstStyle/>
                  <a:p>
                    <a:r>
                      <a:rPr lang="it-IT" sz="2000"/>
                      <a:t>2013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DINAMICA_PROFILO!$A$68:$A$85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85+</c:v>
                </c:pt>
              </c:strCache>
            </c:strRef>
          </c:cat>
          <c:val>
            <c:numRef>
              <c:f>DINAMICA_PROFILO!$V$68:$V$88</c:f>
              <c:numCache>
                <c:formatCode>0.0000000</c:formatCode>
                <c:ptCount val="21"/>
                <c:pt idx="0">
                  <c:v>0.403570687851705</c:v>
                </c:pt>
                <c:pt idx="1">
                  <c:v>0.245645417130316</c:v>
                </c:pt>
                <c:pt idx="2">
                  <c:v>0.245645417130316</c:v>
                </c:pt>
                <c:pt idx="3">
                  <c:v>0.256173768511742</c:v>
                </c:pt>
                <c:pt idx="4">
                  <c:v>0.277230471274594</c:v>
                </c:pt>
                <c:pt idx="5">
                  <c:v>0.298287174037446</c:v>
                </c:pt>
                <c:pt idx="6">
                  <c:v>0.32460805249101</c:v>
                </c:pt>
                <c:pt idx="7">
                  <c:v>0.328986808015127</c:v>
                </c:pt>
                <c:pt idx="8">
                  <c:v>0.359686441992809</c:v>
                </c:pt>
                <c:pt idx="9">
                  <c:v>0.386007320446373</c:v>
                </c:pt>
                <c:pt idx="10">
                  <c:v>0.438649077353503</c:v>
                </c:pt>
                <c:pt idx="11">
                  <c:v>0.605331859123125</c:v>
                </c:pt>
                <c:pt idx="12">
                  <c:v>0.789529662989213</c:v>
                </c:pt>
                <c:pt idx="13">
                  <c:v>1.0</c:v>
                </c:pt>
                <c:pt idx="14">
                  <c:v>1.166682781769622</c:v>
                </c:pt>
                <c:pt idx="15">
                  <c:v>1.447164861857409</c:v>
                </c:pt>
                <c:pt idx="16">
                  <c:v>1.648635961275635</c:v>
                </c:pt>
                <c:pt idx="17">
                  <c:v>1.937440444631866</c:v>
                </c:pt>
                <c:pt idx="18">
                  <c:v>1.937440444631866</c:v>
                </c:pt>
                <c:pt idx="19">
                  <c:v>1.937440444631866</c:v>
                </c:pt>
                <c:pt idx="20">
                  <c:v>1.937440444631866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3780904"/>
        <c:axId val="495555944"/>
      </c:lineChart>
      <c:catAx>
        <c:axId val="543780904"/>
        <c:scaling>
          <c:orientation val="minMax"/>
        </c:scaling>
        <c:delete val="0"/>
        <c:axPos val="b"/>
        <c:majorGridlines>
          <c:spPr>
            <a:ln>
              <a:solidFill>
                <a:schemeClr val="bg2"/>
              </a:solidFill>
            </a:ln>
          </c:spPr>
        </c:majorGridlines>
        <c:majorTickMark val="out"/>
        <c:minorTickMark val="none"/>
        <c:tickLblPos val="nextTo"/>
        <c:txPr>
          <a:bodyPr rot="-2640000"/>
          <a:lstStyle/>
          <a:p>
            <a:pPr>
              <a:defRPr sz="1800"/>
            </a:pPr>
            <a:endParaRPr lang="it-IT"/>
          </a:p>
        </c:txPr>
        <c:crossAx val="495555944"/>
        <c:crosses val="autoZero"/>
        <c:auto val="1"/>
        <c:lblAlgn val="ctr"/>
        <c:lblOffset val="100"/>
        <c:noMultiLvlLbl val="0"/>
      </c:catAx>
      <c:valAx>
        <c:axId val="495555944"/>
        <c:scaling>
          <c:orientation val="minMax"/>
          <c:max val="2.0"/>
        </c:scaling>
        <c:delete val="0"/>
        <c:axPos val="l"/>
        <c:majorGridlines>
          <c:spPr>
            <a:ln>
              <a:solidFill>
                <a:schemeClr val="bg2"/>
              </a:solidFill>
            </a:ln>
          </c:spPr>
        </c:majorGridlines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it-IT"/>
          </a:p>
        </c:txPr>
        <c:crossAx val="54378090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400">
          <a:latin typeface="+mn-lt"/>
        </a:defRPr>
      </a:pPr>
      <a:endParaRPr lang="it-IT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43</xdr:row>
      <xdr:rowOff>9525</xdr:rowOff>
    </xdr:from>
    <xdr:to>
      <xdr:col>0</xdr:col>
      <xdr:colOff>571500</xdr:colOff>
      <xdr:row>45</xdr:row>
      <xdr:rowOff>19050</xdr:rowOff>
    </xdr:to>
    <xdr:sp macro="" textlink="">
      <xdr:nvSpPr>
        <xdr:cNvPr id="3" name="Up-Down Arrow 2"/>
        <xdr:cNvSpPr/>
      </xdr:nvSpPr>
      <xdr:spPr>
        <a:xfrm>
          <a:off x="419100" y="11782425"/>
          <a:ext cx="152400" cy="390525"/>
        </a:xfrm>
        <a:prstGeom prst="up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20</xdr:col>
      <xdr:colOff>279400</xdr:colOff>
      <xdr:row>43</xdr:row>
      <xdr:rowOff>95250</xdr:rowOff>
    </xdr:from>
    <xdr:to>
      <xdr:col>21</xdr:col>
      <xdr:colOff>336550</xdr:colOff>
      <xdr:row>43</xdr:row>
      <xdr:rowOff>95250</xdr:rowOff>
    </xdr:to>
    <xdr:cxnSp macro="">
      <xdr:nvCxnSpPr>
        <xdr:cNvPr id="5" name="Straight Arrow Connector 4"/>
        <xdr:cNvCxnSpPr/>
      </xdr:nvCxnSpPr>
      <xdr:spPr>
        <a:xfrm flipH="1">
          <a:off x="10718800" y="11982450"/>
          <a:ext cx="717550" cy="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257175</xdr:colOff>
      <xdr:row>43</xdr:row>
      <xdr:rowOff>28575</xdr:rowOff>
    </xdr:from>
    <xdr:to>
      <xdr:col>20</xdr:col>
      <xdr:colOff>257175</xdr:colOff>
      <xdr:row>45</xdr:row>
      <xdr:rowOff>9525</xdr:rowOff>
    </xdr:to>
    <xdr:cxnSp macro="">
      <xdr:nvCxnSpPr>
        <xdr:cNvPr id="7" name="Straight Arrow Connector 6"/>
        <xdr:cNvCxnSpPr/>
      </xdr:nvCxnSpPr>
      <xdr:spPr>
        <a:xfrm>
          <a:off x="13506450" y="11801475"/>
          <a:ext cx="0" cy="36195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314325</xdr:colOff>
      <xdr:row>43</xdr:row>
      <xdr:rowOff>9525</xdr:rowOff>
    </xdr:from>
    <xdr:to>
      <xdr:col>20</xdr:col>
      <xdr:colOff>238125</xdr:colOff>
      <xdr:row>44</xdr:row>
      <xdr:rowOff>180975</xdr:rowOff>
    </xdr:to>
    <xdr:cxnSp macro="">
      <xdr:nvCxnSpPr>
        <xdr:cNvPr id="9" name="Straight Arrow Connector 8"/>
        <xdr:cNvCxnSpPr/>
      </xdr:nvCxnSpPr>
      <xdr:spPr>
        <a:xfrm flipH="1" flipV="1">
          <a:off x="12982575" y="11782425"/>
          <a:ext cx="504825" cy="36195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304800</xdr:colOff>
      <xdr:row>43</xdr:row>
      <xdr:rowOff>9525</xdr:rowOff>
    </xdr:from>
    <xdr:to>
      <xdr:col>19</xdr:col>
      <xdr:colOff>314325</xdr:colOff>
      <xdr:row>45</xdr:row>
      <xdr:rowOff>38100</xdr:rowOff>
    </xdr:to>
    <xdr:cxnSp macro="">
      <xdr:nvCxnSpPr>
        <xdr:cNvPr id="11" name="Straight Arrow Connector 10"/>
        <xdr:cNvCxnSpPr/>
      </xdr:nvCxnSpPr>
      <xdr:spPr>
        <a:xfrm>
          <a:off x="12973050" y="11782425"/>
          <a:ext cx="9525" cy="409575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28</xdr:col>
      <xdr:colOff>0</xdr:colOff>
      <xdr:row>102</xdr:row>
      <xdr:rowOff>76200</xdr:rowOff>
    </xdr:from>
    <xdr:to>
      <xdr:col>43</xdr:col>
      <xdr:colOff>863600</xdr:colOff>
      <xdr:row>161</xdr:row>
      <xdr:rowOff>165100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438151</xdr:colOff>
      <xdr:row>25</xdr:row>
      <xdr:rowOff>28575</xdr:rowOff>
    </xdr:from>
    <xdr:to>
      <xdr:col>11</xdr:col>
      <xdr:colOff>485775</xdr:colOff>
      <xdr:row>25</xdr:row>
      <xdr:rowOff>66675</xdr:rowOff>
    </xdr:to>
    <xdr:cxnSp macro="">
      <xdr:nvCxnSpPr>
        <xdr:cNvPr id="10" name="Straight Arrow Connector 9"/>
        <xdr:cNvCxnSpPr/>
      </xdr:nvCxnSpPr>
      <xdr:spPr>
        <a:xfrm flipH="1" flipV="1">
          <a:off x="8134351" y="6143625"/>
          <a:ext cx="847724" cy="38100"/>
        </a:xfrm>
        <a:prstGeom prst="straightConnector1">
          <a:avLst/>
        </a:prstGeom>
        <a:ln w="38100">
          <a:solidFill>
            <a:srgbClr val="C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419100</xdr:colOff>
      <xdr:row>24</xdr:row>
      <xdr:rowOff>247650</xdr:rowOff>
    </xdr:from>
    <xdr:to>
      <xdr:col>10</xdr:col>
      <xdr:colOff>438151</xdr:colOff>
      <xdr:row>29</xdr:row>
      <xdr:rowOff>38100</xdr:rowOff>
    </xdr:to>
    <xdr:cxnSp macro="">
      <xdr:nvCxnSpPr>
        <xdr:cNvPr id="11" name="Straight Arrow Connector 10"/>
        <xdr:cNvCxnSpPr/>
      </xdr:nvCxnSpPr>
      <xdr:spPr>
        <a:xfrm flipH="1">
          <a:off x="8115300" y="6086475"/>
          <a:ext cx="19051" cy="771525"/>
        </a:xfrm>
        <a:prstGeom prst="straightConnector1">
          <a:avLst/>
        </a:prstGeom>
        <a:ln w="38100">
          <a:solidFill>
            <a:srgbClr val="C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400052</xdr:colOff>
      <xdr:row>25</xdr:row>
      <xdr:rowOff>0</xdr:rowOff>
    </xdr:from>
    <xdr:to>
      <xdr:col>9</xdr:col>
      <xdr:colOff>419100</xdr:colOff>
      <xdr:row>29</xdr:row>
      <xdr:rowOff>66675</xdr:rowOff>
    </xdr:to>
    <xdr:cxnSp macro="">
      <xdr:nvCxnSpPr>
        <xdr:cNvPr id="15" name="Straight Arrow Connector 14"/>
        <xdr:cNvCxnSpPr/>
      </xdr:nvCxnSpPr>
      <xdr:spPr>
        <a:xfrm>
          <a:off x="7296152" y="6115050"/>
          <a:ext cx="19048" cy="790575"/>
        </a:xfrm>
        <a:prstGeom prst="straightConnector1">
          <a:avLst/>
        </a:prstGeom>
        <a:ln w="38100">
          <a:solidFill>
            <a:srgbClr val="C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409576</xdr:colOff>
      <xdr:row>25</xdr:row>
      <xdr:rowOff>0</xdr:rowOff>
    </xdr:from>
    <xdr:to>
      <xdr:col>10</xdr:col>
      <xdr:colOff>409575</xdr:colOff>
      <xdr:row>29</xdr:row>
      <xdr:rowOff>9525</xdr:rowOff>
    </xdr:to>
    <xdr:cxnSp macro="">
      <xdr:nvCxnSpPr>
        <xdr:cNvPr id="16" name="Straight Arrow Connector 15"/>
        <xdr:cNvCxnSpPr/>
      </xdr:nvCxnSpPr>
      <xdr:spPr>
        <a:xfrm flipH="1" flipV="1">
          <a:off x="7305676" y="6115050"/>
          <a:ext cx="800099" cy="733425"/>
        </a:xfrm>
        <a:prstGeom prst="straightConnector1">
          <a:avLst/>
        </a:prstGeom>
        <a:ln w="38100">
          <a:solidFill>
            <a:srgbClr val="C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352425</xdr:colOff>
      <xdr:row>25</xdr:row>
      <xdr:rowOff>0</xdr:rowOff>
    </xdr:from>
    <xdr:to>
      <xdr:col>7</xdr:col>
      <xdr:colOff>371475</xdr:colOff>
      <xdr:row>27</xdr:row>
      <xdr:rowOff>247650</xdr:rowOff>
    </xdr:to>
    <xdr:cxnSp macro="">
      <xdr:nvCxnSpPr>
        <xdr:cNvPr id="7" name="Straight Arrow Connector 6"/>
        <xdr:cNvCxnSpPr/>
      </xdr:nvCxnSpPr>
      <xdr:spPr>
        <a:xfrm flipH="1">
          <a:off x="5686425" y="6105525"/>
          <a:ext cx="19050" cy="97155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7</xdr:col>
      <xdr:colOff>352425</xdr:colOff>
      <xdr:row>24</xdr:row>
      <xdr:rowOff>247650</xdr:rowOff>
    </xdr:from>
    <xdr:to>
      <xdr:col>8</xdr:col>
      <xdr:colOff>371475</xdr:colOff>
      <xdr:row>27</xdr:row>
      <xdr:rowOff>238125</xdr:rowOff>
    </xdr:to>
    <xdr:cxnSp macro="">
      <xdr:nvCxnSpPr>
        <xdr:cNvPr id="10" name="Straight Arrow Connector 9"/>
        <xdr:cNvCxnSpPr/>
      </xdr:nvCxnSpPr>
      <xdr:spPr>
        <a:xfrm flipV="1">
          <a:off x="5686425" y="6057900"/>
          <a:ext cx="781050" cy="100965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400050</xdr:colOff>
      <xdr:row>25</xdr:row>
      <xdr:rowOff>0</xdr:rowOff>
    </xdr:from>
    <xdr:to>
      <xdr:col>8</xdr:col>
      <xdr:colOff>409575</xdr:colOff>
      <xdr:row>27</xdr:row>
      <xdr:rowOff>38100</xdr:rowOff>
    </xdr:to>
    <xdr:cxnSp macro="">
      <xdr:nvCxnSpPr>
        <xdr:cNvPr id="13" name="Straight Arrow Connector 12"/>
        <xdr:cNvCxnSpPr/>
      </xdr:nvCxnSpPr>
      <xdr:spPr>
        <a:xfrm>
          <a:off x="6496050" y="6067425"/>
          <a:ext cx="9525" cy="80010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514350</xdr:colOff>
      <xdr:row>25</xdr:row>
      <xdr:rowOff>0</xdr:rowOff>
    </xdr:from>
    <xdr:to>
      <xdr:col>9</xdr:col>
      <xdr:colOff>476250</xdr:colOff>
      <xdr:row>27</xdr:row>
      <xdr:rowOff>219075</xdr:rowOff>
    </xdr:to>
    <xdr:cxnSp macro="">
      <xdr:nvCxnSpPr>
        <xdr:cNvPr id="15" name="Straight Arrow Connector 14"/>
        <xdr:cNvCxnSpPr/>
      </xdr:nvCxnSpPr>
      <xdr:spPr>
        <a:xfrm flipV="1">
          <a:off x="6610350" y="6086475"/>
          <a:ext cx="762000" cy="962025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_SPESA_PIL_PROFIL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3_DEM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pesaSanitariaCorrente"/>
      <sheetName val="Pil"/>
      <sheetName val="Profilo"/>
      <sheetName val="Sovrapposizione2"/>
      <sheetName val="appoggio"/>
    </sheetNames>
    <sheetDataSet>
      <sheetData sheetId="0"/>
      <sheetData sheetId="1">
        <row r="22">
          <cell r="B22">
            <v>682153</v>
          </cell>
          <cell r="C22">
            <v>744032</v>
          </cell>
          <cell r="D22">
            <v>783774</v>
          </cell>
          <cell r="E22">
            <v>807362</v>
          </cell>
          <cell r="F22">
            <v>853911</v>
          </cell>
          <cell r="G22">
            <v>952158.19110529195</v>
          </cell>
          <cell r="H22">
            <v>1009157.61117225</v>
          </cell>
          <cell r="I22">
            <v>1054336.40249873</v>
          </cell>
          <cell r="J22">
            <v>1098080.73729189</v>
          </cell>
          <cell r="K22">
            <v>1133998.0897808301</v>
          </cell>
          <cell r="L22">
            <v>1198291.8392018799</v>
          </cell>
          <cell r="M22">
            <v>1255737.75311385</v>
          </cell>
          <cell r="N22">
            <v>1301873.11213633</v>
          </cell>
          <cell r="O22">
            <v>1341850.0974485199</v>
          </cell>
          <cell r="P22">
            <v>1397728.3488952799</v>
          </cell>
          <cell r="Q22">
            <v>1436379.3889416701</v>
          </cell>
          <cell r="R22">
            <v>1493031.31714461</v>
          </cell>
          <cell r="S22">
            <v>1554198.90360429</v>
          </cell>
          <cell r="T22">
            <v>1575143.87352146</v>
          </cell>
          <cell r="U22">
            <v>1519695.1160353201</v>
          </cell>
          <cell r="V22">
            <v>1551885.83020701</v>
          </cell>
          <cell r="W22">
            <v>1638857.3393010001</v>
          </cell>
          <cell r="X22">
            <v>1628003.951102</v>
          </cell>
          <cell r="Y22">
            <v>1618903.8658390001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TA"/>
      <sheetName val="ITA (2)"/>
      <sheetName val="EMIROM"/>
      <sheetName val="EMIROM (2)"/>
      <sheetName val="TOSCANA"/>
      <sheetName val="TOSCANA (2)"/>
      <sheetName val="LOMBARDIA"/>
      <sheetName val="LOMBARDIA (2)"/>
      <sheetName val="VENETO"/>
      <sheetName val="VENETO (2)"/>
      <sheetName val="UMBRIA"/>
      <sheetName val="UMBRIA (2)"/>
      <sheetName val="MARCHE"/>
      <sheetName val="MARCHE (2)"/>
      <sheetName val="PUGLIA"/>
      <sheetName val="PUGLIA (2)"/>
      <sheetName val="bench"/>
    </sheetNames>
    <sheetDataSet>
      <sheetData sheetId="0"/>
      <sheetData sheetId="1">
        <row r="112">
          <cell r="J112">
            <v>56694360</v>
          </cell>
          <cell r="K112">
            <v>56744119</v>
          </cell>
          <cell r="L112">
            <v>56772923</v>
          </cell>
          <cell r="M112">
            <v>56821250</v>
          </cell>
          <cell r="N112">
            <v>56842392</v>
          </cell>
          <cell r="O112">
            <v>56844408</v>
          </cell>
          <cell r="P112">
            <v>56844197</v>
          </cell>
          <cell r="Q112">
            <v>56876364</v>
          </cell>
          <cell r="R112">
            <v>56904379</v>
          </cell>
          <cell r="S112">
            <v>56909109</v>
          </cell>
          <cell r="T112">
            <v>56923524</v>
          </cell>
          <cell r="U112">
            <v>56960692</v>
          </cell>
          <cell r="V112">
            <v>56987507</v>
          </cell>
          <cell r="W112">
            <v>57130506</v>
          </cell>
          <cell r="X112">
            <v>57495900</v>
          </cell>
          <cell r="Y112">
            <v>57874753</v>
          </cell>
          <cell r="Z112">
            <v>58064214</v>
          </cell>
          <cell r="AA112">
            <v>58223744</v>
          </cell>
          <cell r="AB112">
            <v>58652875</v>
          </cell>
          <cell r="AC112">
            <v>59000586</v>
          </cell>
          <cell r="AD112">
            <v>59190143</v>
          </cell>
          <cell r="AE112">
            <v>59364690</v>
          </cell>
          <cell r="AF112">
            <v>59394207</v>
          </cell>
          <cell r="AG112">
            <v>59685227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abSelected="1" topLeftCell="B1" workbookViewId="0">
      <selection activeCell="B1" sqref="B1"/>
    </sheetView>
  </sheetViews>
  <sheetFormatPr baseColWidth="10" defaultColWidth="11.5" defaultRowHeight="13" x14ac:dyDescent="0"/>
  <cols>
    <col min="1" max="6" width="15.6640625" style="48" customWidth="1"/>
    <col min="7" max="12" width="14" style="48" bestFit="1" customWidth="1"/>
    <col min="13" max="13" width="12.83203125" style="48" bestFit="1" customWidth="1"/>
    <col min="14" max="14" width="14" style="48" bestFit="1" customWidth="1"/>
    <col min="15" max="15" width="12.83203125" style="48" bestFit="1" customWidth="1"/>
    <col min="16" max="21" width="14" style="48" bestFit="1" customWidth="1"/>
    <col min="22" max="22" width="14" style="48" customWidth="1"/>
    <col min="23" max="25" width="14.1640625" style="48" customWidth="1"/>
    <col min="26" max="16384" width="11.5" style="48"/>
  </cols>
  <sheetData>
    <row r="1" spans="1:30" ht="20" customHeight="1">
      <c r="A1" s="48" t="s">
        <v>24</v>
      </c>
      <c r="B1" s="49">
        <v>1990</v>
      </c>
      <c r="C1" s="49">
        <v>1991</v>
      </c>
      <c r="D1" s="49">
        <v>1992</v>
      </c>
      <c r="E1" s="49">
        <v>1993</v>
      </c>
      <c r="F1" s="49">
        <v>1994</v>
      </c>
      <c r="G1" s="49">
        <v>1995</v>
      </c>
      <c r="H1" s="49">
        <v>1996</v>
      </c>
      <c r="I1" s="49">
        <v>1997</v>
      </c>
      <c r="J1" s="49">
        <v>1998</v>
      </c>
      <c r="K1" s="49">
        <v>1999</v>
      </c>
      <c r="L1" s="49">
        <v>2000</v>
      </c>
      <c r="M1" s="49">
        <v>2001</v>
      </c>
      <c r="N1" s="49">
        <v>2002</v>
      </c>
      <c r="O1" s="49">
        <v>2003</v>
      </c>
      <c r="P1" s="49">
        <v>2004</v>
      </c>
      <c r="Q1" s="49">
        <v>2005</v>
      </c>
      <c r="R1" s="49">
        <v>2006</v>
      </c>
      <c r="S1" s="49">
        <v>2007</v>
      </c>
      <c r="T1" s="49">
        <v>2008</v>
      </c>
      <c r="U1" s="49">
        <v>2009</v>
      </c>
      <c r="V1" s="49">
        <v>2010</v>
      </c>
      <c r="W1" s="49">
        <v>2011</v>
      </c>
      <c r="X1" s="49">
        <v>2012</v>
      </c>
      <c r="Y1" s="49">
        <v>2013</v>
      </c>
    </row>
    <row r="2" spans="1:30" ht="20" customHeight="1">
      <c r="A2" s="8" t="s">
        <v>23</v>
      </c>
      <c r="B2" s="50">
        <f>[1]Pil!B22</f>
        <v>682153</v>
      </c>
      <c r="C2" s="50">
        <f>[1]Pil!C22</f>
        <v>744032</v>
      </c>
      <c r="D2" s="50">
        <f>[1]Pil!D22</f>
        <v>783774</v>
      </c>
      <c r="E2" s="50">
        <f>[1]Pil!E22</f>
        <v>807362</v>
      </c>
      <c r="F2" s="50">
        <f>[1]Pil!F22</f>
        <v>853911</v>
      </c>
      <c r="G2" s="50">
        <f>[1]Pil!G22</f>
        <v>952158.19110529195</v>
      </c>
      <c r="H2" s="50">
        <f>[1]Pil!H22</f>
        <v>1009157.61117225</v>
      </c>
      <c r="I2" s="47">
        <f>[1]Pil!I22</f>
        <v>1054336.40249873</v>
      </c>
      <c r="J2" s="50">
        <f>[1]Pil!J22</f>
        <v>1098080.73729189</v>
      </c>
      <c r="K2" s="50">
        <f>[1]Pil!K22</f>
        <v>1133998.0897808301</v>
      </c>
      <c r="L2" s="50">
        <f>[1]Pil!L22</f>
        <v>1198291.8392018799</v>
      </c>
      <c r="M2" s="50">
        <f>[1]Pil!M22</f>
        <v>1255737.75311385</v>
      </c>
      <c r="N2" s="50">
        <f>[1]Pil!N22</f>
        <v>1301873.11213633</v>
      </c>
      <c r="O2" s="50">
        <f>[1]Pil!O22</f>
        <v>1341850.0974485199</v>
      </c>
      <c r="P2" s="50">
        <f>[1]Pil!P22</f>
        <v>1397728.3488952799</v>
      </c>
      <c r="Q2" s="50">
        <f>[1]Pil!Q22</f>
        <v>1436379.3889416701</v>
      </c>
      <c r="R2" s="50">
        <f>[1]Pil!R22</f>
        <v>1493031.31714461</v>
      </c>
      <c r="S2" s="50">
        <f>[1]Pil!S22</f>
        <v>1554198.90360429</v>
      </c>
      <c r="T2" s="50">
        <f>[1]Pil!T22</f>
        <v>1575143.87352146</v>
      </c>
      <c r="U2" s="50">
        <f>[1]Pil!U22</f>
        <v>1519695.1160353201</v>
      </c>
      <c r="V2" s="50">
        <f>[1]Pil!V22</f>
        <v>1551885.83020701</v>
      </c>
      <c r="W2" s="50">
        <f>[1]Pil!W22</f>
        <v>1638857.3393010001</v>
      </c>
      <c r="X2" s="50">
        <f>[1]Pil!X22</f>
        <v>1628003.951102</v>
      </c>
      <c r="Y2" s="50">
        <f>[1]Pil!Y22</f>
        <v>1618903.8658390001</v>
      </c>
    </row>
    <row r="3" spans="1:30" ht="20" customHeight="1">
      <c r="A3" s="48" t="s">
        <v>25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</row>
    <row r="4" spans="1:30" ht="20" customHeight="1">
      <c r="A4" s="8" t="s">
        <v>23</v>
      </c>
      <c r="B4" s="50">
        <f>'[2]ITA (2)'!J112</f>
        <v>56694360</v>
      </c>
      <c r="C4" s="50">
        <f>'[2]ITA (2)'!K112</f>
        <v>56744119</v>
      </c>
      <c r="D4" s="50">
        <f>'[2]ITA (2)'!L112</f>
        <v>56772923</v>
      </c>
      <c r="E4" s="50">
        <f>'[2]ITA (2)'!M112</f>
        <v>56821250</v>
      </c>
      <c r="F4" s="50">
        <f>'[2]ITA (2)'!N112</f>
        <v>56842392</v>
      </c>
      <c r="G4" s="50">
        <f>'[2]ITA (2)'!O112</f>
        <v>56844408</v>
      </c>
      <c r="H4" s="50">
        <f>'[2]ITA (2)'!P112</f>
        <v>56844197</v>
      </c>
      <c r="I4" s="50">
        <f>'[2]ITA (2)'!Q112</f>
        <v>56876364</v>
      </c>
      <c r="J4" s="50">
        <f>'[2]ITA (2)'!R112</f>
        <v>56904379</v>
      </c>
      <c r="K4" s="50">
        <f>'[2]ITA (2)'!S112</f>
        <v>56909109</v>
      </c>
      <c r="L4" s="50">
        <f>'[2]ITA (2)'!T112</f>
        <v>56923524</v>
      </c>
      <c r="M4" s="50">
        <f>'[2]ITA (2)'!U112</f>
        <v>56960692</v>
      </c>
      <c r="N4" s="50">
        <f>'[2]ITA (2)'!V112</f>
        <v>56987507</v>
      </c>
      <c r="O4" s="50">
        <f>'[2]ITA (2)'!W112</f>
        <v>57130506</v>
      </c>
      <c r="P4" s="50">
        <f>'[2]ITA (2)'!X112</f>
        <v>57495900</v>
      </c>
      <c r="Q4" s="50">
        <f>'[2]ITA (2)'!Y112</f>
        <v>57874753</v>
      </c>
      <c r="R4" s="50">
        <f>'[2]ITA (2)'!Z112</f>
        <v>58064214</v>
      </c>
      <c r="S4" s="50">
        <f>'[2]ITA (2)'!AA112</f>
        <v>58223744</v>
      </c>
      <c r="T4" s="50">
        <f>'[2]ITA (2)'!AB112</f>
        <v>58652875</v>
      </c>
      <c r="U4" s="50">
        <f>'[2]ITA (2)'!AC112</f>
        <v>59000586</v>
      </c>
      <c r="V4" s="50">
        <f>'[2]ITA (2)'!AD112</f>
        <v>59190143</v>
      </c>
      <c r="W4" s="50">
        <f>'[2]ITA (2)'!AE112</f>
        <v>59364690</v>
      </c>
      <c r="X4" s="50">
        <f>'[2]ITA (2)'!AF112</f>
        <v>59394207</v>
      </c>
      <c r="Y4" s="50">
        <f>'[2]ITA (2)'!AG112</f>
        <v>59685227</v>
      </c>
    </row>
    <row r="5" spans="1:30" ht="20" customHeight="1">
      <c r="A5" s="48" t="s">
        <v>26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</row>
    <row r="6" spans="1:30" ht="20" customHeight="1">
      <c r="A6" s="8" t="s">
        <v>23</v>
      </c>
      <c r="B6" s="52">
        <f t="shared" ref="B6:F6" si="0">B2/B4</f>
        <v>1.2032113952781193E-2</v>
      </c>
      <c r="C6" s="52">
        <f t="shared" si="0"/>
        <v>1.3112054836907416E-2</v>
      </c>
      <c r="D6" s="52">
        <f t="shared" si="0"/>
        <v>1.3805419178434761E-2</v>
      </c>
      <c r="E6" s="52">
        <f t="shared" si="0"/>
        <v>1.4208803924588072E-2</v>
      </c>
      <c r="F6" s="52">
        <f t="shared" si="0"/>
        <v>1.5022432553506897E-2</v>
      </c>
      <c r="G6" s="52">
        <f t="shared" ref="G6:Y6" si="1">G2/G4</f>
        <v>1.675025256847238E-2</v>
      </c>
      <c r="H6" s="52">
        <f t="shared" si="1"/>
        <v>1.7753045419433931E-2</v>
      </c>
      <c r="I6" s="52">
        <f t="shared" si="1"/>
        <v>1.8537338330887852E-2</v>
      </c>
      <c r="J6" s="52">
        <f t="shared" si="1"/>
        <v>1.9296946150521913E-2</v>
      </c>
      <c r="K6" s="52">
        <f t="shared" si="1"/>
        <v>1.9926477671278073E-2</v>
      </c>
      <c r="L6" s="52">
        <f t="shared" si="1"/>
        <v>2.105090751587832E-2</v>
      </c>
      <c r="M6" s="52">
        <f t="shared" si="1"/>
        <v>2.2045689913912037E-2</v>
      </c>
      <c r="N6" s="52">
        <f t="shared" si="1"/>
        <v>2.2844886198238677E-2</v>
      </c>
      <c r="O6" s="52">
        <f t="shared" si="1"/>
        <v>2.3487453400964451E-2</v>
      </c>
      <c r="P6" s="52">
        <f t="shared" si="1"/>
        <v>2.4310052523663077E-2</v>
      </c>
      <c r="Q6" s="52">
        <f t="shared" si="1"/>
        <v>2.4818756270833155E-2</v>
      </c>
      <c r="R6" s="52">
        <f t="shared" si="1"/>
        <v>2.5713450924257926E-2</v>
      </c>
      <c r="S6" s="52">
        <f t="shared" si="1"/>
        <v>2.6693558277603894E-2</v>
      </c>
      <c r="T6" s="52">
        <f t="shared" si="1"/>
        <v>2.6855356596270172E-2</v>
      </c>
      <c r="U6" s="52">
        <f t="shared" si="1"/>
        <v>2.5757288512953416E-2</v>
      </c>
      <c r="V6" s="52">
        <f t="shared" si="1"/>
        <v>2.6218653166744505E-2</v>
      </c>
      <c r="W6" s="52">
        <f t="shared" si="1"/>
        <v>2.7606601488207892E-2</v>
      </c>
      <c r="X6" s="52">
        <f t="shared" si="1"/>
        <v>2.7410147105794341E-2</v>
      </c>
      <c r="Y6" s="52">
        <f t="shared" si="1"/>
        <v>2.7124029633647871E-2</v>
      </c>
    </row>
    <row r="7" spans="1:30" ht="20" customHeight="1">
      <c r="A7" s="48" t="s">
        <v>27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</row>
    <row r="8" spans="1:30" ht="20" customHeight="1">
      <c r="A8" s="8" t="s">
        <v>23</v>
      </c>
      <c r="B8" s="53"/>
      <c r="C8" s="53">
        <f t="shared" ref="C8" si="2">(C6-B6)/B6</f>
        <v>8.9754875025647315E-2</v>
      </c>
      <c r="D8" s="53">
        <f t="shared" ref="D8" si="3">(D6-C6)/C6</f>
        <v>5.2879914716012603E-2</v>
      </c>
      <c r="E8" s="53">
        <f t="shared" ref="E8" si="4">(E6-D6)/D6</f>
        <v>2.9219304458602168E-2</v>
      </c>
      <c r="F8" s="53">
        <f t="shared" ref="F8" si="5">(F6-E6)/E6</f>
        <v>5.7262288454192546E-2</v>
      </c>
      <c r="G8" s="85">
        <f t="shared" ref="G8" si="6">(G6-F6)/F6</f>
        <v>0.11501599416814384</v>
      </c>
      <c r="H8" s="53">
        <f t="shared" ref="H8:V8" si="7">(H6-G6)/G6</f>
        <v>5.9867327185801629E-2</v>
      </c>
      <c r="I8" s="53">
        <f t="shared" si="7"/>
        <v>4.4177936400442638E-2</v>
      </c>
      <c r="J8" s="53">
        <f t="shared" si="7"/>
        <v>4.0977178388569624E-2</v>
      </c>
      <c r="K8" s="53">
        <f t="shared" si="7"/>
        <v>3.262337552510261E-2</v>
      </c>
      <c r="L8" s="53">
        <f t="shared" si="7"/>
        <v>5.6428931552764829E-2</v>
      </c>
      <c r="M8" s="53">
        <f t="shared" si="7"/>
        <v>4.7256033844781761E-2</v>
      </c>
      <c r="N8" s="53">
        <f t="shared" si="7"/>
        <v>3.6251815545237438E-2</v>
      </c>
      <c r="O8" s="53">
        <f t="shared" si="7"/>
        <v>2.8127397840804969E-2</v>
      </c>
      <c r="P8" s="53">
        <f t="shared" si="7"/>
        <v>3.5022916646418892E-2</v>
      </c>
      <c r="Q8" s="53">
        <f t="shared" si="7"/>
        <v>2.0925653972771682E-2</v>
      </c>
      <c r="R8" s="53">
        <f t="shared" si="7"/>
        <v>3.6049133311172814E-2</v>
      </c>
      <c r="S8" s="53">
        <f t="shared" si="7"/>
        <v>3.8116523380428105E-2</v>
      </c>
      <c r="T8" s="53">
        <f t="shared" si="7"/>
        <v>6.0613244957315659E-3</v>
      </c>
      <c r="U8" s="53">
        <v>0</v>
      </c>
      <c r="V8" s="53">
        <f t="shared" si="7"/>
        <v>1.7912003957989132E-2</v>
      </c>
      <c r="W8" s="85">
        <f t="shared" ref="W8" si="8">(W6-V6)/V6</f>
        <v>5.2937437809499985E-2</v>
      </c>
      <c r="X8" s="53">
        <v>0</v>
      </c>
      <c r="Y8" s="53">
        <v>0</v>
      </c>
    </row>
    <row r="9" spans="1:30" ht="14">
      <c r="G9" s="83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>
        <v>-4.088823320518719E-2</v>
      </c>
      <c r="V9" s="54"/>
      <c r="W9" s="86"/>
      <c r="X9" s="54">
        <v>-7.1162103201100656E-3</v>
      </c>
      <c r="Y9" s="54">
        <v>-1.0438377840226425E-2</v>
      </c>
      <c r="Z9" s="82"/>
      <c r="AD9" s="82" t="s">
        <v>189</v>
      </c>
    </row>
    <row r="10" spans="1:30" ht="14">
      <c r="G10" s="8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87"/>
    </row>
    <row r="11" spans="1:30" ht="14">
      <c r="G11" s="8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87"/>
    </row>
    <row r="12" spans="1:30" ht="14">
      <c r="G12" s="8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87"/>
    </row>
    <row r="13" spans="1:30" ht="20">
      <c r="B13" s="88" t="s">
        <v>185</v>
      </c>
      <c r="C13" s="88"/>
      <c r="D13" s="88"/>
      <c r="E13" s="88"/>
      <c r="F13" s="88"/>
      <c r="G13" s="89" t="s">
        <v>186</v>
      </c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1"/>
      <c r="W13" s="92" t="s">
        <v>187</v>
      </c>
      <c r="X13" s="93"/>
      <c r="Y13" s="93"/>
    </row>
    <row r="14" spans="1:30" ht="14">
      <c r="B14" s="28"/>
      <c r="C14" s="28"/>
      <c r="D14" s="28"/>
      <c r="E14" s="28"/>
      <c r="F14" s="28"/>
      <c r="G14" s="79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1"/>
      <c r="W14" s="79"/>
      <c r="X14" s="80"/>
      <c r="Y14" s="80"/>
    </row>
    <row r="15" spans="1:30" ht="14">
      <c r="B15" s="28"/>
      <c r="C15" s="28"/>
      <c r="D15" s="28"/>
      <c r="E15" s="28"/>
      <c r="F15" s="28"/>
      <c r="G15" s="79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1"/>
      <c r="W15" s="79"/>
      <c r="X15" s="80"/>
      <c r="Y15" s="80"/>
    </row>
    <row r="16" spans="1:30" ht="14"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</row>
    <row r="17" spans="2:25" ht="18">
      <c r="B17" s="28"/>
      <c r="C17" s="28"/>
      <c r="D17" s="28"/>
      <c r="E17" s="28"/>
      <c r="F17" s="94" t="s">
        <v>188</v>
      </c>
      <c r="G17" s="94"/>
      <c r="H17" s="94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94" t="s">
        <v>188</v>
      </c>
      <c r="W17" s="94"/>
      <c r="X17" s="94"/>
      <c r="Y17" s="28"/>
    </row>
    <row r="18" spans="2:25" ht="20">
      <c r="I18" s="2"/>
      <c r="J18" s="55"/>
      <c r="K18" s="56"/>
      <c r="L18" s="57"/>
      <c r="M18" s="58"/>
    </row>
    <row r="19" spans="2:25" ht="20">
      <c r="I19" s="2"/>
      <c r="J19" s="55"/>
      <c r="K19" s="56"/>
      <c r="L19" s="57"/>
      <c r="M19" s="58"/>
    </row>
    <row r="20" spans="2:25" ht="20">
      <c r="I20" s="2"/>
      <c r="J20" s="55"/>
      <c r="K20" s="56"/>
      <c r="L20" s="57"/>
      <c r="M20" s="58"/>
    </row>
    <row r="21" spans="2:25" ht="20">
      <c r="I21" s="2"/>
      <c r="J21" s="55"/>
      <c r="K21" s="56"/>
      <c r="L21" s="57"/>
      <c r="M21" s="58"/>
    </row>
  </sheetData>
  <sheetProtection password="C19B" sheet="1" objects="1" scenarios="1" selectLockedCells="1" selectUnlockedCells="1"/>
  <mergeCells count="5">
    <mergeCell ref="B13:F13"/>
    <mergeCell ref="G13:V13"/>
    <mergeCell ref="W13:Y13"/>
    <mergeCell ref="F17:H17"/>
    <mergeCell ref="V17:X17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302"/>
  <sheetViews>
    <sheetView topLeftCell="N54" workbookViewId="0">
      <selection activeCell="AI18" sqref="AI18"/>
    </sheetView>
  </sheetViews>
  <sheetFormatPr baseColWidth="10" defaultColWidth="11.5" defaultRowHeight="13" x14ac:dyDescent="0"/>
  <cols>
    <col min="1" max="1" width="15.6640625" style="1" customWidth="1"/>
    <col min="2" max="6" width="10.83203125" style="1" customWidth="1"/>
    <col min="7" max="22" width="8.6640625" style="1" customWidth="1"/>
    <col min="23" max="23" width="10.6640625" style="1" customWidth="1"/>
    <col min="24" max="27" width="8.6640625" style="1" customWidth="1"/>
    <col min="28" max="28" width="7" style="1" customWidth="1"/>
    <col min="29" max="44" width="11.5" style="1"/>
    <col min="45" max="45" width="5.1640625" style="1" customWidth="1"/>
    <col min="46" max="46" width="11.5" style="1"/>
    <col min="47" max="112" width="11.5" style="63"/>
    <col min="113" max="16384" width="11.5" style="1"/>
  </cols>
  <sheetData>
    <row r="1" spans="1:31" ht="14" thickBot="1"/>
    <row r="2" spans="1:31" ht="22" thickTop="1" thickBot="1">
      <c r="A2" s="19" t="s">
        <v>28</v>
      </c>
      <c r="B2" s="16">
        <v>1990</v>
      </c>
      <c r="C2" s="16">
        <v>1991</v>
      </c>
      <c r="D2" s="16">
        <v>1992</v>
      </c>
      <c r="E2" s="16">
        <v>1993</v>
      </c>
      <c r="F2" s="16">
        <v>1994</v>
      </c>
      <c r="G2" s="16">
        <v>1995</v>
      </c>
      <c r="H2" s="16">
        <v>1996</v>
      </c>
      <c r="I2" s="16">
        <v>1997</v>
      </c>
      <c r="J2" s="16">
        <v>1998</v>
      </c>
      <c r="K2" s="16">
        <v>1999</v>
      </c>
      <c r="L2" s="16">
        <v>2000</v>
      </c>
      <c r="M2" s="16">
        <v>2001</v>
      </c>
      <c r="N2" s="16">
        <v>2002</v>
      </c>
      <c r="O2" s="16">
        <v>2003</v>
      </c>
      <c r="P2" s="16">
        <v>2004</v>
      </c>
      <c r="Q2" s="16">
        <v>2005</v>
      </c>
      <c r="R2" s="16">
        <v>2006</v>
      </c>
      <c r="S2" s="16">
        <v>2007</v>
      </c>
      <c r="T2" s="16">
        <v>2008</v>
      </c>
      <c r="U2" s="16">
        <v>2009</v>
      </c>
      <c r="V2" s="16">
        <v>2010</v>
      </c>
      <c r="W2" s="16">
        <v>2011</v>
      </c>
      <c r="X2" s="16">
        <v>2012</v>
      </c>
      <c r="Y2" s="16">
        <v>2013</v>
      </c>
      <c r="Z2" s="11"/>
      <c r="AA2" s="11"/>
      <c r="AC2" s="15"/>
      <c r="AD2" s="11"/>
      <c r="AE2" s="11"/>
    </row>
    <row r="3" spans="1:31" ht="22" thickTop="1" thickBot="1">
      <c r="A3" s="16" t="s">
        <v>17</v>
      </c>
      <c r="B3" s="17">
        <f>C3/(1+DINAMICA_NOM_PIL!C$8+$G$22)</f>
        <v>0.10588509518356494</v>
      </c>
      <c r="C3" s="17">
        <f>D3/(1+DINAMICA_NOM_PIL!D$8+$G$22)</f>
        <v>0.11962420247618719</v>
      </c>
      <c r="D3" s="17">
        <f>E3/(1+DINAMICA_NOM_PIL!E$8+$G$22)</f>
        <v>0.13073488820014648</v>
      </c>
      <c r="E3" s="17">
        <f>F3/(1+DINAMICA_NOM_PIL!F$8+$G$22)</f>
        <v>0.13978426622983375</v>
      </c>
      <c r="F3" s="17">
        <f>G3/(1+DINAMICA_NOM_PIL!G$8+$G$22)</f>
        <v>0.15338000385323747</v>
      </c>
      <c r="G3" s="17">
        <f>H3/(1+DINAMICA_NOM_PIL!H$8+$G$22)</f>
        <v>0.17715635763606083</v>
      </c>
      <c r="H3" s="17">
        <f>I3/(1+DINAMICA_NOM_PIL!I$8+$G$22)</f>
        <v>0.1948484895671462</v>
      </c>
      <c r="I3" s="17">
        <f>J3/(1+DINAMICA_NOM_PIL!J$8+$G$22)</f>
        <v>0.21125043332965177</v>
      </c>
      <c r="J3" s="17">
        <f>K3/(1+DINAMICA_NOM_PIL!K$8+$G$22)</f>
        <v>0.2283568973540496</v>
      </c>
      <c r="K3" s="17">
        <f>L3/(1+DINAMICA_NOM_PIL!L$8+$G$22)</f>
        <v>0.24494094606434005</v>
      </c>
      <c r="L3" s="17">
        <f>M3/(1+DINAMICA_NOM_PIL!M$8+$G$22)</f>
        <v>0.26856033978684779</v>
      </c>
      <c r="M3" s="17">
        <f>N3/(1+DINAMICA_NOM_PIL!N$8+$G$22)</f>
        <v>0.2919938498846551</v>
      </c>
      <c r="N3" s="17">
        <f>O3/(1+DINAMICA_NOM_PIL!O$8+$G$22)</f>
        <v>0.31425891106640358</v>
      </c>
      <c r="O3" s="17">
        <f>P3/(1+DINAMICA_NOM_PIL!P$8+$G$22)</f>
        <v>0.33566855292564263</v>
      </c>
      <c r="P3" s="17">
        <f>Q3/(1+DINAMICA_NOM_PIL!Q$8+$G$22)</f>
        <v>0.3608513867926072</v>
      </c>
      <c r="Q3" s="17">
        <f>R3/(1+DINAMICA_NOM_PIL!R$8+$G$22)</f>
        <v>0.38283649351992832</v>
      </c>
      <c r="R3" s="17">
        <f>S3/(1+DINAMICA_NOM_PIL!S$8+$G$22)</f>
        <v>0.41195087705200728</v>
      </c>
      <c r="S3" s="17">
        <f>T3/(1+DINAMICA_NOM_PIL!T$8+$G$22)</f>
        <v>0.44413104737082831</v>
      </c>
      <c r="T3" s="17">
        <f>U3/(1+DINAMICA_NOM_PIL!U$8+$G$22)</f>
        <v>0.46458831166240516</v>
      </c>
      <c r="U3" s="17">
        <f>V3/(1+DINAMICA_NOM_PIL!V$8+$G$22)</f>
        <v>0.48317184412890141</v>
      </c>
      <c r="V3" s="18">
        <v>0.51115329387848329</v>
      </c>
      <c r="W3" s="18">
        <f>V3</f>
        <v>0.51115329387848329</v>
      </c>
      <c r="X3" s="18">
        <f>V3</f>
        <v>0.51115329387848329</v>
      </c>
      <c r="Y3" s="18">
        <f>V3</f>
        <v>0.51115329387848329</v>
      </c>
      <c r="Z3" s="7"/>
      <c r="AA3" s="7"/>
      <c r="AB3" s="7"/>
      <c r="AC3" s="16" t="s">
        <v>17</v>
      </c>
      <c r="AD3" s="7"/>
      <c r="AE3" s="7"/>
    </row>
    <row r="4" spans="1:31" ht="22" thickTop="1" thickBot="1">
      <c r="A4" s="16" t="s">
        <v>0</v>
      </c>
      <c r="B4" s="17">
        <f>C4/(1+DINAMICA_NOM_PIL!C$8+$G$22)</f>
        <v>6.4450142582723177E-2</v>
      </c>
      <c r="C4" s="17">
        <f>D4/(1+DINAMICA_NOM_PIL!D$8+$G$22)</f>
        <v>7.281286277892958E-2</v>
      </c>
      <c r="D4" s="17">
        <f>E4/(1+DINAMICA_NOM_PIL!E$8+$G$22)</f>
        <v>7.9575715264065289E-2</v>
      </c>
      <c r="E4" s="17">
        <f>F4/(1+DINAMICA_NOM_PIL!F$8+$G$22)</f>
        <v>8.508389092643967E-2</v>
      </c>
      <c r="F4" s="17">
        <f>G4/(1+DINAMICA_NOM_PIL!G$8+$G$22)</f>
        <v>9.3359344868532104E-2</v>
      </c>
      <c r="G4" s="17">
        <f>H4/(1+DINAMICA_NOM_PIL!H$8+$G$22)</f>
        <v>0.10783153652821421</v>
      </c>
      <c r="H4" s="17">
        <f>I4/(1+DINAMICA_NOM_PIL!I$8+$G$22)</f>
        <v>0.11860038386762511</v>
      </c>
      <c r="I4" s="17">
        <f>J4/(1+DINAMICA_NOM_PIL!J$8+$G$22)</f>
        <v>0.12858391943790215</v>
      </c>
      <c r="J4" s="17">
        <f>K4/(1+DINAMICA_NOM_PIL!K$8+$G$22)</f>
        <v>0.1389962824201266</v>
      </c>
      <c r="K4" s="17">
        <f>L4/(1+DINAMICA_NOM_PIL!L$8+$G$22)</f>
        <v>0.14909066163491669</v>
      </c>
      <c r="L4" s="17">
        <f>M4/(1+DINAMICA_NOM_PIL!M$8+$G$22)</f>
        <v>0.16346731484086649</v>
      </c>
      <c r="M4" s="17">
        <f>N4/(1+DINAMICA_NOM_PIL!N$8+$G$22)</f>
        <v>0.17773082439713675</v>
      </c>
      <c r="N4" s="17">
        <f>O4/(1+DINAMICA_NOM_PIL!O$8+$G$22)</f>
        <v>0.1912831224357702</v>
      </c>
      <c r="O4" s="17">
        <f>P4/(1+DINAMICA_NOM_PIL!P$8+$G$22)</f>
        <v>0.20431474381818332</v>
      </c>
      <c r="P4" s="17">
        <f>Q4/(1+DINAMICA_NOM_PIL!Q$8+$G$22)</f>
        <v>0.21964303181328931</v>
      </c>
      <c r="Q4" s="17">
        <f>R4/(1+DINAMICA_NOM_PIL!R$8+$G$22)</f>
        <v>0.23302492716707623</v>
      </c>
      <c r="R4" s="17">
        <f>S4/(1+DINAMICA_NOM_PIL!S$8+$G$22)</f>
        <v>0.25074627091803153</v>
      </c>
      <c r="S4" s="17">
        <f>T4/(1+DINAMICA_NOM_PIL!T$8+$G$22)</f>
        <v>0.27033369785275513</v>
      </c>
      <c r="T4" s="17">
        <f>U4/(1+DINAMICA_NOM_PIL!U$8+$G$22)</f>
        <v>0.28278562603168195</v>
      </c>
      <c r="U4" s="17">
        <f>V4/(1+DINAMICA_NOM_PIL!V$8+$G$22)</f>
        <v>0.29409705107294926</v>
      </c>
      <c r="V4" s="18">
        <v>0.31112880065871884</v>
      </c>
      <c r="W4" s="18">
        <f t="shared" ref="W4:W20" si="0">V4</f>
        <v>0.31112880065871884</v>
      </c>
      <c r="X4" s="18">
        <f t="shared" ref="X4:X20" si="1">V4</f>
        <v>0.31112880065871884</v>
      </c>
      <c r="Y4" s="18">
        <f t="shared" ref="Y4:Y20" si="2">V4</f>
        <v>0.31112880065871884</v>
      </c>
      <c r="AC4" s="16" t="s">
        <v>0</v>
      </c>
    </row>
    <row r="5" spans="1:31" ht="22" thickTop="1" thickBot="1">
      <c r="A5" s="16" t="s">
        <v>1</v>
      </c>
      <c r="B5" s="17">
        <f>C5/(1+DINAMICA_NOM_PIL!C$8+$G$22)</f>
        <v>6.4450142582723177E-2</v>
      </c>
      <c r="C5" s="17">
        <f>D5/(1+DINAMICA_NOM_PIL!D$8+$G$22)</f>
        <v>7.281286277892958E-2</v>
      </c>
      <c r="D5" s="17">
        <f>E5/(1+DINAMICA_NOM_PIL!E$8+$G$22)</f>
        <v>7.9575715264065289E-2</v>
      </c>
      <c r="E5" s="17">
        <f>F5/(1+DINAMICA_NOM_PIL!F$8+$G$22)</f>
        <v>8.508389092643967E-2</v>
      </c>
      <c r="F5" s="17">
        <f>G5/(1+DINAMICA_NOM_PIL!G$8+$G$22)</f>
        <v>9.3359344868532104E-2</v>
      </c>
      <c r="G5" s="17">
        <f>H5/(1+DINAMICA_NOM_PIL!H$8+$G$22)</f>
        <v>0.10783153652821421</v>
      </c>
      <c r="H5" s="17">
        <f>I5/(1+DINAMICA_NOM_PIL!I$8+$G$22)</f>
        <v>0.11860038386762511</v>
      </c>
      <c r="I5" s="17">
        <f>J5/(1+DINAMICA_NOM_PIL!J$8+$G$22)</f>
        <v>0.12858391943790215</v>
      </c>
      <c r="J5" s="17">
        <f>K5/(1+DINAMICA_NOM_PIL!K$8+$G$22)</f>
        <v>0.1389962824201266</v>
      </c>
      <c r="K5" s="17">
        <f>L5/(1+DINAMICA_NOM_PIL!L$8+$G$22)</f>
        <v>0.14909066163491669</v>
      </c>
      <c r="L5" s="17">
        <f>M5/(1+DINAMICA_NOM_PIL!M$8+$G$22)</f>
        <v>0.16346731484086649</v>
      </c>
      <c r="M5" s="17">
        <f>N5/(1+DINAMICA_NOM_PIL!N$8+$G$22)</f>
        <v>0.17773082439713675</v>
      </c>
      <c r="N5" s="17">
        <f>O5/(1+DINAMICA_NOM_PIL!O$8+$G$22)</f>
        <v>0.1912831224357702</v>
      </c>
      <c r="O5" s="17">
        <f>P5/(1+DINAMICA_NOM_PIL!P$8+$G$22)</f>
        <v>0.20431474381818332</v>
      </c>
      <c r="P5" s="17">
        <f>Q5/(1+DINAMICA_NOM_PIL!Q$8+$G$22)</f>
        <v>0.21964303181328931</v>
      </c>
      <c r="Q5" s="17">
        <f>R5/(1+DINAMICA_NOM_PIL!R$8+$G$22)</f>
        <v>0.23302492716707623</v>
      </c>
      <c r="R5" s="17">
        <f>S5/(1+DINAMICA_NOM_PIL!S$8+$G$22)</f>
        <v>0.25074627091803153</v>
      </c>
      <c r="S5" s="17">
        <f>T5/(1+DINAMICA_NOM_PIL!T$8+$G$22)</f>
        <v>0.27033369785275513</v>
      </c>
      <c r="T5" s="17">
        <f>U5/(1+DINAMICA_NOM_PIL!U$8+$G$22)</f>
        <v>0.28278562603168195</v>
      </c>
      <c r="U5" s="17">
        <f>V5/(1+DINAMICA_NOM_PIL!V$8+$G$22)</f>
        <v>0.29409705107294926</v>
      </c>
      <c r="V5" s="18">
        <v>0.31112880065871884</v>
      </c>
      <c r="W5" s="18">
        <f t="shared" si="0"/>
        <v>0.31112880065871884</v>
      </c>
      <c r="X5" s="18">
        <f t="shared" si="1"/>
        <v>0.31112880065871884</v>
      </c>
      <c r="Y5" s="18">
        <f t="shared" si="2"/>
        <v>0.31112880065871884</v>
      </c>
      <c r="Z5" s="9"/>
      <c r="AC5" s="16" t="s">
        <v>1</v>
      </c>
      <c r="AD5" s="9"/>
      <c r="AE5" s="9"/>
    </row>
    <row r="6" spans="1:31" ht="22" thickTop="1" thickBot="1">
      <c r="A6" s="16" t="s">
        <v>2</v>
      </c>
      <c r="B6" s="17">
        <f>C6/(1+DINAMICA_NOM_PIL!C$8+$G$22)</f>
        <v>6.7212472756112612E-2</v>
      </c>
      <c r="C6" s="17">
        <f>D6/(1+DINAMICA_NOM_PIL!D$8+$G$22)</f>
        <v>7.593361875874674E-2</v>
      </c>
      <c r="D6" s="17">
        <f>E6/(1+DINAMICA_NOM_PIL!E$8+$G$22)</f>
        <v>8.298632679313736E-2</v>
      </c>
      <c r="E6" s="17">
        <f>F6/(1+DINAMICA_NOM_PIL!F$8+$G$22)</f>
        <v>8.8730582613332595E-2</v>
      </c>
      <c r="F6" s="17">
        <f>G6/(1+DINAMICA_NOM_PIL!G$8+$G$22)</f>
        <v>9.7360722134179109E-2</v>
      </c>
      <c r="G6" s="17">
        <f>H6/(1+DINAMICA_NOM_PIL!H$8+$G$22)</f>
        <v>0.1124531912687373</v>
      </c>
      <c r="H6" s="17">
        <f>I6/(1+DINAMICA_NOM_PIL!I$8+$G$22)</f>
        <v>0.12368359091425983</v>
      </c>
      <c r="I6" s="17">
        <f>J6/(1+DINAMICA_NOM_PIL!J$8+$G$22)</f>
        <v>0.13409502036401877</v>
      </c>
      <c r="J6" s="17">
        <f>K6/(1+DINAMICA_NOM_PIL!K$8+$G$22)</f>
        <v>0.14495365674905478</v>
      </c>
      <c r="K6" s="17">
        <f>L6/(1+DINAMICA_NOM_PIL!L$8+$G$22)</f>
        <v>0.15548068059687822</v>
      </c>
      <c r="L6" s="17">
        <f>M6/(1+DINAMICA_NOM_PIL!M$8+$G$22)</f>
        <v>0.17047351650393189</v>
      </c>
      <c r="M6" s="17">
        <f>N6/(1+DINAMICA_NOM_PIL!N$8+$G$22)</f>
        <v>0.18534835942963795</v>
      </c>
      <c r="N6" s="17">
        <f>O6/(1+DINAMICA_NOM_PIL!O$8+$G$22)</f>
        <v>0.19948150834447909</v>
      </c>
      <c r="O6" s="17">
        <f>P6/(1+DINAMICA_NOM_PIL!P$8+$G$22)</f>
        <v>0.21307166442534728</v>
      </c>
      <c r="P6" s="17">
        <f>Q6/(1+DINAMICA_NOM_PIL!Q$8+$G$22)</f>
        <v>0.22905692214524384</v>
      </c>
      <c r="Q6" s="17">
        <f>R6/(1+DINAMICA_NOM_PIL!R$8+$G$22)</f>
        <v>0.24301236492393305</v>
      </c>
      <c r="R6" s="17">
        <f>S6/(1+DINAMICA_NOM_PIL!S$8+$G$22)</f>
        <v>0.26149324466029661</v>
      </c>
      <c r="S6" s="17">
        <f>T6/(1+DINAMICA_NOM_PIL!T$8+$G$22)</f>
        <v>0.28192018782062667</v>
      </c>
      <c r="T6" s="17">
        <f>U6/(1+DINAMICA_NOM_PIL!U$8+$G$22)</f>
        <v>0.29490580507373015</v>
      </c>
      <c r="U6" s="17">
        <f>V6/(1+DINAMICA_NOM_PIL!V$8+$G$22)</f>
        <v>0.30670203727667938</v>
      </c>
      <c r="V6" s="18">
        <v>0.32446376687336981</v>
      </c>
      <c r="W6" s="18">
        <f t="shared" si="0"/>
        <v>0.32446376687336981</v>
      </c>
      <c r="X6" s="18">
        <f t="shared" si="1"/>
        <v>0.32446376687336981</v>
      </c>
      <c r="Y6" s="18">
        <f t="shared" si="2"/>
        <v>0.32446376687336981</v>
      </c>
      <c r="AC6" s="16" t="s">
        <v>2</v>
      </c>
    </row>
    <row r="7" spans="1:31" ht="22" thickTop="1" thickBot="1">
      <c r="A7" s="16" t="s">
        <v>3</v>
      </c>
      <c r="B7" s="17">
        <f>C7/(1+DINAMICA_NOM_PIL!C$8+$G$22)</f>
        <v>7.2737133102891552E-2</v>
      </c>
      <c r="C7" s="17">
        <f>D7/(1+DINAMICA_NOM_PIL!D$8+$G$22)</f>
        <v>8.2175130718381131E-2</v>
      </c>
      <c r="D7" s="17">
        <f>E7/(1+DINAMICA_NOM_PIL!E$8+$G$22)</f>
        <v>8.980754985128156E-2</v>
      </c>
      <c r="E7" s="17">
        <f>F7/(1+DINAMICA_NOM_PIL!F$8+$G$22)</f>
        <v>9.6023965987118515E-2</v>
      </c>
      <c r="F7" s="17">
        <f>G7/(1+DINAMICA_NOM_PIL!G$8+$G$22)</f>
        <v>0.1053634766654732</v>
      </c>
      <c r="G7" s="17">
        <f>H7/(1+DINAMICA_NOM_PIL!H$8+$G$22)</f>
        <v>0.12169650074978357</v>
      </c>
      <c r="H7" s="17">
        <f>I7/(1+DINAMICA_NOM_PIL!I$8+$G$22)</f>
        <v>0.13385000500752936</v>
      </c>
      <c r="I7" s="17">
        <f>J7/(1+DINAMICA_NOM_PIL!J$8+$G$22)</f>
        <v>0.14511722221625209</v>
      </c>
      <c r="J7" s="17">
        <f>K7/(1+DINAMICA_NOM_PIL!K$8+$G$22)</f>
        <v>0.15686840540691122</v>
      </c>
      <c r="K7" s="17">
        <f>L7/(1+DINAMICA_NOM_PIL!L$8+$G$22)</f>
        <v>0.16826071852080138</v>
      </c>
      <c r="L7" s="17">
        <f>M7/(1+DINAMICA_NOM_PIL!M$8+$G$22)</f>
        <v>0.18448591983006277</v>
      </c>
      <c r="M7" s="17">
        <f>N7/(1+DINAMICA_NOM_PIL!N$8+$G$22)</f>
        <v>0.20058342949464045</v>
      </c>
      <c r="N7" s="17">
        <f>O7/(1+DINAMICA_NOM_PIL!O$8+$G$22)</f>
        <v>0.21587828016189692</v>
      </c>
      <c r="O7" s="17">
        <f>P7/(1+DINAMICA_NOM_PIL!P$8+$G$22)</f>
        <v>0.23058550563967523</v>
      </c>
      <c r="P7" s="17">
        <f>Q7/(1+DINAMICA_NOM_PIL!Q$8+$G$22)</f>
        <v>0.24788470280915292</v>
      </c>
      <c r="Q7" s="17">
        <f>R7/(1+DINAMICA_NOM_PIL!R$8+$G$22)</f>
        <v>0.26298724043764671</v>
      </c>
      <c r="R7" s="17">
        <f>S7/(1+DINAMICA_NOM_PIL!S$8+$G$22)</f>
        <v>0.28298719214482676</v>
      </c>
      <c r="S7" s="17">
        <f>T7/(1+DINAMICA_NOM_PIL!T$8+$G$22)</f>
        <v>0.30509316775636985</v>
      </c>
      <c r="T7" s="17">
        <f>U7/(1+DINAMICA_NOM_PIL!U$8+$G$22)</f>
        <v>0.31914616315782668</v>
      </c>
      <c r="U7" s="17">
        <f>V7/(1+DINAMICA_NOM_PIL!V$8+$G$22)</f>
        <v>0.33191200968413975</v>
      </c>
      <c r="V7" s="18">
        <v>0.3511336993026718</v>
      </c>
      <c r="W7" s="18">
        <f t="shared" si="0"/>
        <v>0.3511336993026718</v>
      </c>
      <c r="X7" s="18">
        <f t="shared" si="1"/>
        <v>0.3511336993026718</v>
      </c>
      <c r="Y7" s="18">
        <f t="shared" si="2"/>
        <v>0.3511336993026718</v>
      </c>
      <c r="AC7" s="16" t="s">
        <v>3</v>
      </c>
    </row>
    <row r="8" spans="1:31" ht="22" thickTop="1" thickBot="1">
      <c r="A8" s="16" t="s">
        <v>4</v>
      </c>
      <c r="B8" s="17">
        <f>C8/(1+DINAMICA_NOM_PIL!C$8+$G$22)</f>
        <v>7.8261793449670464E-2</v>
      </c>
      <c r="C8" s="17">
        <f>D8/(1+DINAMICA_NOM_PIL!D$8+$G$22)</f>
        <v>8.8416642678015481E-2</v>
      </c>
      <c r="D8" s="17">
        <f>E8/(1+DINAMICA_NOM_PIL!E$8+$G$22)</f>
        <v>9.6628772909425717E-2</v>
      </c>
      <c r="E8" s="17">
        <f>F8/(1+DINAMICA_NOM_PIL!F$8+$G$22)</f>
        <v>0.10331734936090439</v>
      </c>
      <c r="F8" s="17">
        <f>G8/(1+DINAMICA_NOM_PIL!G$8+$G$22)</f>
        <v>0.11336623119676725</v>
      </c>
      <c r="G8" s="17">
        <f>H8/(1+DINAMICA_NOM_PIL!H$8+$G$22)</f>
        <v>0.13093981023082979</v>
      </c>
      <c r="H8" s="17">
        <f>I8/(1+DINAMICA_NOM_PIL!I$8+$G$22)</f>
        <v>0.14401641910079885</v>
      </c>
      <c r="I8" s="17">
        <f>J8/(1+DINAMICA_NOM_PIL!J$8+$G$22)</f>
        <v>0.15613942406848538</v>
      </c>
      <c r="J8" s="17">
        <f>K8/(1+DINAMICA_NOM_PIL!K$8+$G$22)</f>
        <v>0.16878315406476763</v>
      </c>
      <c r="K8" s="17">
        <f>L8/(1+DINAMICA_NOM_PIL!L$8+$G$22)</f>
        <v>0.1810407564447245</v>
      </c>
      <c r="L8" s="17">
        <f>M8/(1+DINAMICA_NOM_PIL!M$8+$G$22)</f>
        <v>0.19849832315619362</v>
      </c>
      <c r="M8" s="17">
        <f>N8/(1+DINAMICA_NOM_PIL!N$8+$G$22)</f>
        <v>0.21581849955964288</v>
      </c>
      <c r="N8" s="17">
        <f>O8/(1+DINAMICA_NOM_PIL!O$8+$G$22)</f>
        <v>0.23227505197931467</v>
      </c>
      <c r="O8" s="17">
        <f>P8/(1+DINAMICA_NOM_PIL!P$8+$G$22)</f>
        <v>0.24809934685400312</v>
      </c>
      <c r="P8" s="17">
        <f>Q8/(1+DINAMICA_NOM_PIL!Q$8+$G$22)</f>
        <v>0.26671248347306198</v>
      </c>
      <c r="Q8" s="17">
        <f>R8/(1+DINAMICA_NOM_PIL!R$8+$G$22)</f>
        <v>0.28296211595136034</v>
      </c>
      <c r="R8" s="17">
        <f>S8/(1+DINAMICA_NOM_PIL!S$8+$G$22)</f>
        <v>0.30448113962935686</v>
      </c>
      <c r="S8" s="17">
        <f>T8/(1+DINAMICA_NOM_PIL!T$8+$G$22)</f>
        <v>0.32826614769211293</v>
      </c>
      <c r="T8" s="17">
        <f>U8/(1+DINAMICA_NOM_PIL!U$8+$G$22)</f>
        <v>0.34338652124192309</v>
      </c>
      <c r="U8" s="17">
        <f>V8/(1+DINAMICA_NOM_PIL!V$8+$G$22)</f>
        <v>0.35712198209160001</v>
      </c>
      <c r="V8" s="18">
        <v>0.37780363173197373</v>
      </c>
      <c r="W8" s="18">
        <f t="shared" si="0"/>
        <v>0.37780363173197373</v>
      </c>
      <c r="X8" s="18">
        <f t="shared" si="1"/>
        <v>0.37780363173197373</v>
      </c>
      <c r="Y8" s="18">
        <f t="shared" si="2"/>
        <v>0.37780363173197373</v>
      </c>
      <c r="AC8" s="16" t="s">
        <v>4</v>
      </c>
    </row>
    <row r="9" spans="1:31" ht="22" thickTop="1" thickBot="1">
      <c r="A9" s="16" t="s">
        <v>5</v>
      </c>
      <c r="B9" s="17">
        <f>C9/(1+DINAMICA_NOM_PIL!C$8+$G$22)</f>
        <v>8.5167618883144044E-2</v>
      </c>
      <c r="C9" s="17">
        <f>D9/(1+DINAMICA_NOM_PIL!D$8+$G$22)</f>
        <v>9.6218532627558362E-2</v>
      </c>
      <c r="D9" s="17">
        <f>E9/(1+DINAMICA_NOM_PIL!E$8+$G$22)</f>
        <v>0.10515530173210587</v>
      </c>
      <c r="E9" s="17">
        <f>F9/(1+DINAMICA_NOM_PIL!F$8+$G$22)</f>
        <v>0.11243407857813668</v>
      </c>
      <c r="F9" s="17">
        <f>G9/(1+DINAMICA_NOM_PIL!G$8+$G$22)</f>
        <v>0.12336967436088477</v>
      </c>
      <c r="G9" s="17">
        <f>H9/(1+DINAMICA_NOM_PIL!H$8+$G$22)</f>
        <v>0.1424939470821375</v>
      </c>
      <c r="H9" s="17">
        <f>I9/(1+DINAMICA_NOM_PIL!I$8+$G$22)</f>
        <v>0.15672443671738565</v>
      </c>
      <c r="I9" s="17">
        <f>J9/(1+DINAMICA_NOM_PIL!J$8+$G$22)</f>
        <v>0.16991717638377693</v>
      </c>
      <c r="J9" s="17">
        <f>K9/(1+DINAMICA_NOM_PIL!K$8+$G$22)</f>
        <v>0.18367658988708807</v>
      </c>
      <c r="K9" s="17">
        <f>L9/(1+DINAMICA_NOM_PIL!L$8+$G$22)</f>
        <v>0.19701580384962836</v>
      </c>
      <c r="L9" s="17">
        <f>M9/(1+DINAMICA_NOM_PIL!M$8+$G$22)</f>
        <v>0.21601382731385713</v>
      </c>
      <c r="M9" s="17">
        <f>N9/(1+DINAMICA_NOM_PIL!N$8+$G$22)</f>
        <v>0.23486233714089591</v>
      </c>
      <c r="N9" s="17">
        <f>O9/(1+DINAMICA_NOM_PIL!O$8+$G$22)</f>
        <v>0.25277101675108687</v>
      </c>
      <c r="O9" s="17">
        <f>P9/(1+DINAMICA_NOM_PIL!P$8+$G$22)</f>
        <v>0.26999164837191297</v>
      </c>
      <c r="P9" s="17">
        <f>Q9/(1+DINAMICA_NOM_PIL!Q$8+$G$22)</f>
        <v>0.29024720930294823</v>
      </c>
      <c r="Q9" s="17">
        <f>R9/(1+DINAMICA_NOM_PIL!R$8+$G$22)</f>
        <v>0.30793071034350228</v>
      </c>
      <c r="R9" s="17">
        <f>S9/(1+DINAMICA_NOM_PIL!S$8+$G$22)</f>
        <v>0.33134857398501943</v>
      </c>
      <c r="S9" s="17">
        <f>T9/(1+DINAMICA_NOM_PIL!T$8+$G$22)</f>
        <v>0.35723237261179175</v>
      </c>
      <c r="T9" s="17">
        <f>U9/(1+DINAMICA_NOM_PIL!U$8+$G$22)</f>
        <v>0.37368696884704355</v>
      </c>
      <c r="U9" s="17">
        <f>V9/(1+DINAMICA_NOM_PIL!V$8+$G$22)</f>
        <v>0.3886344476009253</v>
      </c>
      <c r="V9" s="18">
        <v>0.41114104726860107</v>
      </c>
      <c r="W9" s="18">
        <f t="shared" si="0"/>
        <v>0.41114104726860107</v>
      </c>
      <c r="X9" s="18">
        <f t="shared" si="1"/>
        <v>0.41114104726860107</v>
      </c>
      <c r="Y9" s="18">
        <f t="shared" si="2"/>
        <v>0.41114104726860107</v>
      </c>
      <c r="Z9" s="10"/>
      <c r="AC9" s="16" t="s">
        <v>5</v>
      </c>
      <c r="AD9" s="12"/>
      <c r="AE9" s="12"/>
    </row>
    <row r="10" spans="1:31" ht="22" thickTop="1" thickBot="1">
      <c r="A10" s="16" t="s">
        <v>6</v>
      </c>
      <c r="B10" s="17">
        <f>C10/(1+DINAMICA_NOM_PIL!C$8+$G$22)</f>
        <v>8.6316475723874284E-2</v>
      </c>
      <c r="C10" s="17">
        <f>D10/(1+DINAMICA_NOM_PIL!D$8+$G$22)</f>
        <v>9.7516459244079923E-2</v>
      </c>
      <c r="D10" s="17">
        <f>E10/(1+DINAMICA_NOM_PIL!E$8+$G$22)</f>
        <v>0.10657377966207759</v>
      </c>
      <c r="E10" s="17">
        <f>F10/(1+DINAMICA_NOM_PIL!F$8+$G$22)</f>
        <v>0.11395074256381094</v>
      </c>
      <c r="F10" s="17">
        <f>G10/(1+DINAMICA_NOM_PIL!G$8+$G$22)</f>
        <v>0.12503385255662175</v>
      </c>
      <c r="G10" s="17">
        <f>H10/(1+DINAMICA_NOM_PIL!H$8+$G$22)</f>
        <v>0.14441609951535961</v>
      </c>
      <c r="H10" s="17">
        <f>I10/(1+DINAMICA_NOM_PIL!I$8+$G$22)</f>
        <v>0.15883854937655734</v>
      </c>
      <c r="I10" s="17">
        <f>J10/(1+DINAMICA_NOM_PIL!J$8+$G$22)</f>
        <v>0.17220925068391577</v>
      </c>
      <c r="J10" s="17">
        <f>K10/(1+DINAMICA_NOM_PIL!K$8+$G$22)</f>
        <v>0.18615426989670911</v>
      </c>
      <c r="K10" s="17">
        <f>L10/(1+DINAMICA_NOM_PIL!L$8+$G$22)</f>
        <v>0.19967342134501914</v>
      </c>
      <c r="L10" s="17">
        <f>M10/(1+DINAMICA_NOM_PIL!M$8+$G$22)</f>
        <v>0.21892771602480438</v>
      </c>
      <c r="M10" s="17">
        <f>N10/(1+DINAMICA_NOM_PIL!N$8+$G$22)</f>
        <v>0.2380304802238255</v>
      </c>
      <c r="N10" s="17">
        <f>O10/(1+DINAMICA_NOM_PIL!O$8+$G$22)</f>
        <v>0.25618073649599693</v>
      </c>
      <c r="O10" s="17">
        <f>P10/(1+DINAMICA_NOM_PIL!P$8+$G$22)</f>
        <v>0.27363366345041013</v>
      </c>
      <c r="P10" s="17">
        <f>Q10/(1+DINAMICA_NOM_PIL!Q$8+$G$22)</f>
        <v>0.29416245897510451</v>
      </c>
      <c r="Q10" s="17">
        <f>R10/(1+DINAMICA_NOM_PIL!R$8+$G$22)</f>
        <v>0.31208449916240133</v>
      </c>
      <c r="R10" s="17">
        <f>S10/(1+DINAMICA_NOM_PIL!S$8+$G$22)</f>
        <v>0.33581825484355338</v>
      </c>
      <c r="S10" s="17">
        <f>T10/(1+DINAMICA_NOM_PIL!T$8+$G$22)</f>
        <v>0.36205120939961438</v>
      </c>
      <c r="T10" s="17">
        <f>U10/(1+DINAMICA_NOM_PIL!U$8+$G$22)</f>
        <v>0.37872776763984206</v>
      </c>
      <c r="U10" s="17">
        <f>V10/(1+DINAMICA_NOM_PIL!V$8+$G$22)</f>
        <v>0.39387687834543578</v>
      </c>
      <c r="V10" s="18">
        <v>0.41668707768313712</v>
      </c>
      <c r="W10" s="18">
        <f t="shared" si="0"/>
        <v>0.41668707768313712</v>
      </c>
      <c r="X10" s="18">
        <f t="shared" si="1"/>
        <v>0.41668707768313712</v>
      </c>
      <c r="Y10" s="18">
        <f t="shared" si="2"/>
        <v>0.41668707768313712</v>
      </c>
      <c r="AC10" s="16" t="s">
        <v>6</v>
      </c>
      <c r="AD10" s="13"/>
      <c r="AE10" s="13"/>
    </row>
    <row r="11" spans="1:31" ht="22" thickTop="1" thickBot="1">
      <c r="A11" s="16" t="s">
        <v>7</v>
      </c>
      <c r="B11" s="17">
        <f>C11/(1+DINAMICA_NOM_PIL!C$8+$G$22)</f>
        <v>9.4371157998078214E-2</v>
      </c>
      <c r="C11" s="17">
        <f>D11/(1+DINAMICA_NOM_PIL!D$8+$G$22)</f>
        <v>0.10661627581014448</v>
      </c>
      <c r="D11" s="17">
        <f>E11/(1+DINAMICA_NOM_PIL!E$8+$G$22)</f>
        <v>0.11651878641472958</v>
      </c>
      <c r="E11" s="17">
        <f>F11/(1+DINAMICA_NOM_PIL!F$8+$G$22)</f>
        <v>0.12458413576671759</v>
      </c>
      <c r="F11" s="17">
        <f>G11/(1+DINAMICA_NOM_PIL!G$8+$G$22)</f>
        <v>0.13670147391647636</v>
      </c>
      <c r="G11" s="17">
        <f>H11/(1+DINAMICA_NOM_PIL!H$8+$G$22)</f>
        <v>0.15789238879988954</v>
      </c>
      <c r="H11" s="17">
        <f>I11/(1+DINAMICA_NOM_PIL!I$8+$G$22)</f>
        <v>0.17366067965231594</v>
      </c>
      <c r="I11" s="17">
        <f>J11/(1+DINAMICA_NOM_PIL!J$8+$G$22)</f>
        <v>0.18827907729934623</v>
      </c>
      <c r="J11" s="17">
        <f>K11/(1+DINAMICA_NOM_PIL!K$8+$G$22)</f>
        <v>0.20352538572865067</v>
      </c>
      <c r="K11" s="17">
        <f>L11/(1+DINAMICA_NOM_PIL!L$8+$G$22)</f>
        <v>0.21830608624531384</v>
      </c>
      <c r="L11" s="17">
        <f>M11/(1+DINAMICA_NOM_PIL!M$8+$G$22)</f>
        <v>0.23935710889341519</v>
      </c>
      <c r="M11" s="17">
        <f>N11/(1+DINAMICA_NOM_PIL!N$8+$G$22)</f>
        <v>0.26024246088800818</v>
      </c>
      <c r="N11" s="17">
        <f>O11/(1+DINAMICA_NOM_PIL!O$8+$G$22)</f>
        <v>0.28008642101267922</v>
      </c>
      <c r="O11" s="17">
        <f>P11/(1+DINAMICA_NOM_PIL!P$8+$G$22)</f>
        <v>0.29916798004681722</v>
      </c>
      <c r="P11" s="17">
        <f>Q11/(1+DINAMICA_NOM_PIL!Q$8+$G$22)</f>
        <v>0.3216124344771471</v>
      </c>
      <c r="Q11" s="17">
        <f>R11/(1+DINAMICA_NOM_PIL!R$8+$G$22)</f>
        <v>0.34120688237344243</v>
      </c>
      <c r="R11" s="17">
        <f>S11/(1+DINAMICA_NOM_PIL!S$8+$G$22)</f>
        <v>0.36715537005775001</v>
      </c>
      <c r="S11" s="17">
        <f>T11/(1+DINAMICA_NOM_PIL!T$8+$G$22)</f>
        <v>0.395836271107116</v>
      </c>
      <c r="T11" s="17">
        <f>U11/(1+DINAMICA_NOM_PIL!U$8+$G$22)</f>
        <v>0.41406901403776125</v>
      </c>
      <c r="U11" s="17">
        <f>V11/(1+DINAMICA_NOM_PIL!V$8+$G$22)</f>
        <v>0.43063177459927171</v>
      </c>
      <c r="V11" s="18">
        <v>0.45557052363430067</v>
      </c>
      <c r="W11" s="18">
        <f t="shared" si="0"/>
        <v>0.45557052363430067</v>
      </c>
      <c r="X11" s="18">
        <f t="shared" si="1"/>
        <v>0.45557052363430067</v>
      </c>
      <c r="Y11" s="18">
        <f t="shared" si="2"/>
        <v>0.45557052363430067</v>
      </c>
      <c r="AC11" s="16" t="s">
        <v>7</v>
      </c>
    </row>
    <row r="12" spans="1:31" ht="22" thickTop="1" thickBot="1">
      <c r="A12" s="16" t="s">
        <v>8</v>
      </c>
      <c r="B12" s="17">
        <f>C12/(1+DINAMICA_NOM_PIL!C$8+$G$22)</f>
        <v>0.10127698343155181</v>
      </c>
      <c r="C12" s="17">
        <f>D12/(1+DINAMICA_NOM_PIL!D$8+$G$22)</f>
        <v>0.11441816575968738</v>
      </c>
      <c r="D12" s="17">
        <f>E12/(1+DINAMICA_NOM_PIL!E$8+$G$22)</f>
        <v>0.12504531523740975</v>
      </c>
      <c r="E12" s="17">
        <f>F12/(1+DINAMICA_NOM_PIL!F$8+$G$22)</f>
        <v>0.1337008649839499</v>
      </c>
      <c r="F12" s="17">
        <f>G12/(1+DINAMICA_NOM_PIL!G$8+$G$22)</f>
        <v>0.14670491708059388</v>
      </c>
      <c r="G12" s="17">
        <f>H12/(1+DINAMICA_NOM_PIL!H$8+$G$22)</f>
        <v>0.16944652565119725</v>
      </c>
      <c r="H12" s="17">
        <f>I12/(1+DINAMICA_NOM_PIL!I$8+$G$22)</f>
        <v>0.18636869726890271</v>
      </c>
      <c r="I12" s="17">
        <f>J12/(1+DINAMICA_NOM_PIL!J$8+$G$22)</f>
        <v>0.20205682961463775</v>
      </c>
      <c r="J12" s="17">
        <f>K12/(1+DINAMICA_NOM_PIL!K$8+$G$22)</f>
        <v>0.21841882155097109</v>
      </c>
      <c r="K12" s="17">
        <f>L12/(1+DINAMICA_NOM_PIL!L$8+$G$22)</f>
        <v>0.23428113365021766</v>
      </c>
      <c r="L12" s="17">
        <f>M12/(1+DINAMICA_NOM_PIL!M$8+$G$22)</f>
        <v>0.25687261305107867</v>
      </c>
      <c r="M12" s="17">
        <f>N12/(1+DINAMICA_NOM_PIL!N$8+$G$22)</f>
        <v>0.27928629846926117</v>
      </c>
      <c r="N12" s="17">
        <f>O12/(1+DINAMICA_NOM_PIL!O$8+$G$22)</f>
        <v>0.3005823857844514</v>
      </c>
      <c r="O12" s="17">
        <f>P12/(1+DINAMICA_NOM_PIL!P$8+$G$22)</f>
        <v>0.32106028156472705</v>
      </c>
      <c r="P12" s="17">
        <f>Q12/(1+DINAMICA_NOM_PIL!Q$8+$G$22)</f>
        <v>0.34514716030703335</v>
      </c>
      <c r="Q12" s="17">
        <f>R12/(1+DINAMICA_NOM_PIL!R$8+$G$22)</f>
        <v>0.36617547676558437</v>
      </c>
      <c r="R12" s="17">
        <f>S12/(1+DINAMICA_NOM_PIL!S$8+$G$22)</f>
        <v>0.39402280441341253</v>
      </c>
      <c r="S12" s="17">
        <f>T12/(1+DINAMICA_NOM_PIL!T$8+$G$22)</f>
        <v>0.42480249602679476</v>
      </c>
      <c r="T12" s="17">
        <f>U12/(1+DINAMICA_NOM_PIL!U$8+$G$22)</f>
        <v>0.44436946164288166</v>
      </c>
      <c r="U12" s="17">
        <f>V12/(1+DINAMICA_NOM_PIL!V$8+$G$22)</f>
        <v>0.46214424010859695</v>
      </c>
      <c r="V12" s="18">
        <v>0.48890793917092795</v>
      </c>
      <c r="W12" s="18">
        <f t="shared" si="0"/>
        <v>0.48890793917092795</v>
      </c>
      <c r="X12" s="18">
        <f t="shared" si="1"/>
        <v>0.48890793917092795</v>
      </c>
      <c r="Y12" s="18">
        <f t="shared" si="2"/>
        <v>0.48890793917092795</v>
      </c>
      <c r="AC12" s="16" t="s">
        <v>8</v>
      </c>
    </row>
    <row r="13" spans="1:31" ht="22" thickTop="1" thickBot="1">
      <c r="A13" s="16" t="s">
        <v>9</v>
      </c>
      <c r="B13" s="17">
        <f>C13/(1+DINAMICA_NOM_PIL!C$8+$G$22)</f>
        <v>0.1150886342984991</v>
      </c>
      <c r="C13" s="17">
        <f>D13/(1+DINAMICA_NOM_PIL!D$8+$G$22)</f>
        <v>0.13002194565877329</v>
      </c>
      <c r="D13" s="17">
        <f>E13/(1+DINAMICA_NOM_PIL!E$8+$G$22)</f>
        <v>0.14209837288277019</v>
      </c>
      <c r="E13" s="17">
        <f>F13/(1+DINAMICA_NOM_PIL!F$8+$G$22)</f>
        <v>0.15193432341841465</v>
      </c>
      <c r="F13" s="17">
        <f>G13/(1+DINAMICA_NOM_PIL!G$8+$G$22)</f>
        <v>0.16671180340882907</v>
      </c>
      <c r="G13" s="17">
        <f>H13/(1+DINAMICA_NOM_PIL!H$8+$G$22)</f>
        <v>0.19255479935381287</v>
      </c>
      <c r="H13" s="17">
        <f>I13/(1+DINAMICA_NOM_PIL!I$8+$G$22)</f>
        <v>0.21178473250207649</v>
      </c>
      <c r="I13" s="17">
        <f>J13/(1+DINAMICA_NOM_PIL!J$8+$G$22)</f>
        <v>0.22961233424522107</v>
      </c>
      <c r="J13" s="17">
        <f>K13/(1+DINAMICA_NOM_PIL!K$8+$G$22)</f>
        <v>0.2482056931956122</v>
      </c>
      <c r="K13" s="17">
        <f>L13/(1+DINAMICA_NOM_PIL!L$8+$G$22)</f>
        <v>0.26623122846002556</v>
      </c>
      <c r="L13" s="17">
        <f>M13/(1+DINAMICA_NOM_PIL!M$8+$G$22)</f>
        <v>0.29190362136640585</v>
      </c>
      <c r="M13" s="17">
        <f>N13/(1+DINAMICA_NOM_PIL!N$8+$G$22)</f>
        <v>0.31737397363176734</v>
      </c>
      <c r="N13" s="17">
        <f>O13/(1+DINAMICA_NOM_PIL!O$8+$G$22)</f>
        <v>0.34157431532799593</v>
      </c>
      <c r="O13" s="17">
        <f>P13/(1+DINAMICA_NOM_PIL!P$8+$G$22)</f>
        <v>0.36484488460054687</v>
      </c>
      <c r="P13" s="17">
        <f>Q13/(1+DINAMICA_NOM_PIL!Q$8+$G$22)</f>
        <v>0.39221661196680602</v>
      </c>
      <c r="Q13" s="17">
        <f>R13/(1+DINAMICA_NOM_PIL!R$8+$G$22)</f>
        <v>0.41611266554986848</v>
      </c>
      <c r="R13" s="17">
        <f>S13/(1+DINAMICA_NOM_PIL!S$8+$G$22)</f>
        <v>0.44775767312473791</v>
      </c>
      <c r="S13" s="17">
        <f>T13/(1+DINAMICA_NOM_PIL!T$8+$G$22)</f>
        <v>0.48273494586615262</v>
      </c>
      <c r="T13" s="17">
        <f>U13/(1+DINAMICA_NOM_PIL!U$8+$G$22)</f>
        <v>0.50497035685312286</v>
      </c>
      <c r="U13" s="17">
        <f>V13/(1+DINAMICA_NOM_PIL!V$8+$G$22)</f>
        <v>0.52516917112724781</v>
      </c>
      <c r="V13" s="18">
        <v>0.5555827702441829</v>
      </c>
      <c r="W13" s="18">
        <f t="shared" si="0"/>
        <v>0.5555827702441829</v>
      </c>
      <c r="X13" s="18">
        <f t="shared" si="1"/>
        <v>0.5555827702441829</v>
      </c>
      <c r="Y13" s="18">
        <f t="shared" si="2"/>
        <v>0.5555827702441829</v>
      </c>
      <c r="AC13" s="16" t="s">
        <v>9</v>
      </c>
    </row>
    <row r="14" spans="1:31" ht="22" thickTop="1" thickBot="1">
      <c r="A14" s="16" t="s">
        <v>10</v>
      </c>
      <c r="B14" s="17">
        <f>C14/(1+DINAMICA_NOM_PIL!C$8+$G$22)</f>
        <v>0.15882130058080135</v>
      </c>
      <c r="C14" s="17">
        <f>D14/(1+DINAMICA_NOM_PIL!D$8+$G$22)</f>
        <v>0.17942913858907403</v>
      </c>
      <c r="D14" s="17">
        <f>E14/(1+DINAMICA_NOM_PIL!E$8+$G$22)</f>
        <v>0.19609450167879483</v>
      </c>
      <c r="E14" s="17">
        <f>F14/(1+DINAMICA_NOM_PIL!F$8+$G$22)</f>
        <v>0.20966802669315721</v>
      </c>
      <c r="F14" s="17">
        <f>G14/(1+DINAMICA_NOM_PIL!G$8+$G$22)</f>
        <v>0.23006081878500839</v>
      </c>
      <c r="G14" s="17">
        <f>H14/(1+DINAMICA_NOM_PIL!H$8+$G$22)</f>
        <v>0.26572392532810368</v>
      </c>
      <c r="H14" s="17">
        <f>I14/(1+DINAMICA_NOM_PIL!I$8+$G$22)</f>
        <v>0.29226106351994097</v>
      </c>
      <c r="I14" s="17">
        <f>J14/(1+DINAMICA_NOM_PIL!J$8+$G$22)</f>
        <v>0.31686299673724833</v>
      </c>
      <c r="J14" s="17">
        <f>K14/(1+DINAMICA_NOM_PIL!K$8+$G$22)</f>
        <v>0.34252166814877721</v>
      </c>
      <c r="K14" s="17">
        <f>L14/(1+DINAMICA_NOM_PIL!L$8+$G$22)</f>
        <v>0.36739674788023047</v>
      </c>
      <c r="L14" s="17">
        <f>M14/(1+DINAMICA_NOM_PIL!M$8+$G$22)</f>
        <v>0.40282442373428162</v>
      </c>
      <c r="M14" s="17">
        <f>N14/(1+DINAMICA_NOM_PIL!N$8+$G$22)</f>
        <v>0.43797328528514484</v>
      </c>
      <c r="N14" s="17">
        <f>O14/(1+DINAMICA_NOM_PIL!O$8+$G$22)</f>
        <v>0.47136954344844934</v>
      </c>
      <c r="O14" s="17">
        <f>P14/(1+DINAMICA_NOM_PIL!P$8+$G$22)</f>
        <v>0.50348272386500048</v>
      </c>
      <c r="P14" s="17">
        <f>Q14/(1+DINAMICA_NOM_PIL!Q$8+$G$22)</f>
        <v>0.54125546629043642</v>
      </c>
      <c r="Q14" s="17">
        <f>R14/(1+DINAMICA_NOM_PIL!R$8+$G$22)</f>
        <v>0.57423180954051867</v>
      </c>
      <c r="R14" s="17">
        <f>S14/(1+DINAMICA_NOM_PIL!S$8+$G$22)</f>
        <v>0.6179016409757816</v>
      </c>
      <c r="S14" s="17">
        <f>T14/(1+DINAMICA_NOM_PIL!T$8+$G$22)</f>
        <v>0.66616996895987113</v>
      </c>
      <c r="T14" s="17">
        <f>U14/(1+DINAMICA_NOM_PIL!U$8+$G$22)</f>
        <v>0.6968546400694432</v>
      </c>
      <c r="U14" s="17">
        <f>V14/(1+DINAMICA_NOM_PIL!V$8+$G$22)</f>
        <v>0.72472882567222097</v>
      </c>
      <c r="V14" s="18">
        <v>0.76669932429301946</v>
      </c>
      <c r="W14" s="18">
        <f t="shared" si="0"/>
        <v>0.76669932429301946</v>
      </c>
      <c r="X14" s="18">
        <f t="shared" si="1"/>
        <v>0.76669932429301946</v>
      </c>
      <c r="Y14" s="18">
        <f t="shared" si="2"/>
        <v>0.76669932429301946</v>
      </c>
      <c r="AC14" s="16" t="s">
        <v>10</v>
      </c>
    </row>
    <row r="15" spans="1:31" ht="22" thickTop="1" thickBot="1">
      <c r="A15" s="16" t="s">
        <v>11</v>
      </c>
      <c r="B15" s="17">
        <f>C15/(1+DINAMICA_NOM_PIL!C$8+$G$22)</f>
        <v>0.20714939422602466</v>
      </c>
      <c r="C15" s="17">
        <f>D15/(1+DINAMICA_NOM_PIL!D$8+$G$22)</f>
        <v>0.23402803798546107</v>
      </c>
      <c r="D15" s="17">
        <f>E15/(1+DINAMICA_NOM_PIL!E$8+$G$22)</f>
        <v>0.25576454219470646</v>
      </c>
      <c r="E15" s="17">
        <f>F15/(1+DINAMICA_NOM_PIL!F$8+$G$22)</f>
        <v>0.27346838591059686</v>
      </c>
      <c r="F15" s="17">
        <f>G15/(1+DINAMICA_NOM_PIL!G$8+$G$22)</f>
        <v>0.30006654694413576</v>
      </c>
      <c r="G15" s="17">
        <f>H15/(1+DINAMICA_NOM_PIL!H$8+$G$22)</f>
        <v>0.34658166103528298</v>
      </c>
      <c r="H15" s="17">
        <f>I15/(1+DINAMICA_NOM_PIL!I$8+$G$22)</f>
        <v>0.38119384517449223</v>
      </c>
      <c r="I15" s="17">
        <f>J15/(1+DINAMICA_NOM_PIL!J$8+$G$22)</f>
        <v>0.41328195642983084</v>
      </c>
      <c r="J15" s="17">
        <f>K15/(1+DINAMICA_NOM_PIL!K$8+$G$22)</f>
        <v>0.44674836314042626</v>
      </c>
      <c r="K15" s="17">
        <f>L15/(1+DINAMICA_NOM_PIL!L$8+$G$22)</f>
        <v>0.47919273728199835</v>
      </c>
      <c r="L15" s="17">
        <f>M15/(1+DINAMICA_NOM_PIL!M$8+$G$22)</f>
        <v>0.52540078094594622</v>
      </c>
      <c r="M15" s="17">
        <f>N15/(1+DINAMICA_NOM_PIL!N$8+$G$22)</f>
        <v>0.57124516927024049</v>
      </c>
      <c r="N15" s="17">
        <f>O15/(1+DINAMICA_NOM_PIL!O$8+$G$22)</f>
        <v>0.6148036505485428</v>
      </c>
      <c r="O15" s="17">
        <f>P15/(1+DINAMICA_NOM_PIL!P$8+$G$22)</f>
        <v>0.65668862344344259</v>
      </c>
      <c r="P15" s="17">
        <f>Q15/(1+DINAMICA_NOM_PIL!Q$8+$G$22)</f>
        <v>0.70595531930269151</v>
      </c>
      <c r="Q15" s="17">
        <f>R15/(1+DINAMICA_NOM_PIL!R$8+$G$22)</f>
        <v>0.74896610880676473</v>
      </c>
      <c r="R15" s="17">
        <f>S15/(1+DINAMICA_NOM_PIL!S$8+$G$22)</f>
        <v>0.80592433226096072</v>
      </c>
      <c r="S15" s="17">
        <f>T15/(1+DINAMICA_NOM_PIL!T$8+$G$22)</f>
        <v>0.86888033920488006</v>
      </c>
      <c r="T15" s="17">
        <f>U15/(1+DINAMICA_NOM_PIL!U$8+$G$22)</f>
        <v>0.90890211845695734</v>
      </c>
      <c r="U15" s="17">
        <f>V15/(1+DINAMICA_NOM_PIL!V$8+$G$22)</f>
        <v>0.94525820319523568</v>
      </c>
      <c r="V15" s="18">
        <v>1</v>
      </c>
      <c r="W15" s="18">
        <f t="shared" si="0"/>
        <v>1</v>
      </c>
      <c r="X15" s="18">
        <f t="shared" si="1"/>
        <v>1</v>
      </c>
      <c r="Y15" s="18">
        <f t="shared" si="2"/>
        <v>1</v>
      </c>
      <c r="AC15" s="16" t="s">
        <v>11</v>
      </c>
    </row>
    <row r="16" spans="1:31" ht="22" thickTop="1" thickBot="1">
      <c r="A16" s="16" t="s">
        <v>12</v>
      </c>
      <c r="B16" s="17">
        <f>C16/(1+DINAMICA_NOM_PIL!C$8+$G$22)</f>
        <v>0.26237062891562946</v>
      </c>
      <c r="C16" s="17">
        <f>D16/(1+DINAMICA_NOM_PIL!D$8+$G$22)</f>
        <v>0.29641449708097745</v>
      </c>
      <c r="D16" s="17">
        <f>E16/(1+DINAMICA_NOM_PIL!E$8+$G$22)</f>
        <v>0.32394545029044841</v>
      </c>
      <c r="E16" s="17">
        <f>F16/(1+DINAMICA_NOM_PIL!F$8+$G$22)</f>
        <v>0.34636872904208194</v>
      </c>
      <c r="F16" s="17">
        <f>G16/(1+DINAMICA_NOM_PIL!G$8+$G$22)</f>
        <v>0.38005734427768495</v>
      </c>
      <c r="G16" s="17">
        <f>H16/(1+DINAMICA_NOM_PIL!H$8+$G$22)</f>
        <v>0.43897231134179482</v>
      </c>
      <c r="H16" s="17">
        <f>I16/(1+DINAMICA_NOM_PIL!I$8+$G$22)</f>
        <v>0.48281130278407347</v>
      </c>
      <c r="I16" s="17">
        <f>J16/(1+DINAMICA_NOM_PIL!J$8+$G$22)</f>
        <v>0.5234533619232461</v>
      </c>
      <c r="J16" s="17">
        <f>K16/(1+DINAMICA_NOM_PIL!K$8+$G$22)</f>
        <v>0.56584113818980131</v>
      </c>
      <c r="K16" s="17">
        <f>L16/(1+DINAMICA_NOM_PIL!L$8+$G$22)</f>
        <v>0.60693443165611072</v>
      </c>
      <c r="L16" s="17">
        <f>M16/(1+DINAMICA_NOM_PIL!M$8+$G$22)</f>
        <v>0.66546047042329404</v>
      </c>
      <c r="M16" s="17">
        <f>N16/(1+DINAMICA_NOM_PIL!N$8+$G$22)</f>
        <v>0.72352591175291348</v>
      </c>
      <c r="N16" s="17">
        <f>O16/(1+DINAMICA_NOM_PIL!O$8+$G$22)</f>
        <v>0.77869607611809633</v>
      </c>
      <c r="O16" s="17">
        <f>P16/(1+DINAMICA_NOM_PIL!P$8+$G$22)</f>
        <v>0.8317466134928676</v>
      </c>
      <c r="P16" s="17">
        <f>Q16/(1+DINAMICA_NOM_PIL!Q$8+$G$22)</f>
        <v>0.8941466703478842</v>
      </c>
      <c r="Q16" s="17">
        <f>R16/(1+DINAMICA_NOM_PIL!R$8+$G$22)</f>
        <v>0.94862314098640532</v>
      </c>
      <c r="R16" s="17">
        <f>S16/(1+DINAMICA_NOM_PIL!S$8+$G$22)</f>
        <v>1.0207651086973439</v>
      </c>
      <c r="S16" s="17">
        <f>T16/(1+DINAMICA_NOM_PIL!T$8+$G$22)</f>
        <v>1.1005037301768252</v>
      </c>
      <c r="T16" s="17">
        <f>U16/(1+DINAMICA_NOM_PIL!U$8+$G$22)</f>
        <v>1.1511943896012629</v>
      </c>
      <c r="U16" s="17">
        <f>V16/(1+DINAMICA_NOM_PIL!V$8+$G$22)</f>
        <v>1.1972421651853133</v>
      </c>
      <c r="V16" s="18">
        <v>1.2665768581941967</v>
      </c>
      <c r="W16" s="18">
        <f t="shared" si="0"/>
        <v>1.2665768581941967</v>
      </c>
      <c r="X16" s="18">
        <f t="shared" si="1"/>
        <v>1.2665768581941967</v>
      </c>
      <c r="Y16" s="18">
        <f t="shared" si="2"/>
        <v>1.2665768581941967</v>
      </c>
      <c r="AC16" s="16" t="s">
        <v>12</v>
      </c>
    </row>
    <row r="17" spans="1:33" ht="22" thickTop="1" thickBot="1">
      <c r="A17" s="16" t="s">
        <v>13</v>
      </c>
      <c r="B17" s="17">
        <f>C17/(1+DINAMICA_NOM_PIL!C$8+$G$22)</f>
        <v>0.30610329519793161</v>
      </c>
      <c r="C17" s="17">
        <f>D17/(1+DINAMICA_NOM_PIL!D$8+$G$22)</f>
        <v>0.3458216900112781</v>
      </c>
      <c r="D17" s="17">
        <f>E17/(1+DINAMICA_NOM_PIL!E$8+$G$22)</f>
        <v>0.37794157908647297</v>
      </c>
      <c r="E17" s="17">
        <f>F17/(1+DINAMICA_NOM_PIL!F$8+$G$22)</f>
        <v>0.40410243231682441</v>
      </c>
      <c r="F17" s="17">
        <f>G17/(1+DINAMICA_NOM_PIL!G$8+$G$22)</f>
        <v>0.44340635965386416</v>
      </c>
      <c r="G17" s="17">
        <f>H17/(1+DINAMICA_NOM_PIL!H$8+$G$22)</f>
        <v>0.51214143731608552</v>
      </c>
      <c r="H17" s="17">
        <f>I17/(1+DINAMICA_NOM_PIL!I$8+$G$22)</f>
        <v>0.5632876338019378</v>
      </c>
      <c r="I17" s="17">
        <f>J17/(1+DINAMICA_NOM_PIL!J$8+$G$22)</f>
        <v>0.61070402441527316</v>
      </c>
      <c r="J17" s="17">
        <f>K17/(1+DINAMICA_NOM_PIL!K$8+$G$22)</f>
        <v>0.6601571131429661</v>
      </c>
      <c r="K17" s="17">
        <f>L17/(1+DINAMICA_NOM_PIL!L$8+$G$22)</f>
        <v>0.7080999510763154</v>
      </c>
      <c r="L17" s="17">
        <f>M17/(1+DINAMICA_NOM_PIL!M$8+$G$22)</f>
        <v>0.77638127279116964</v>
      </c>
      <c r="M17" s="17">
        <f>N17/(1+DINAMICA_NOM_PIL!N$8+$G$22)</f>
        <v>0.8441252234062907</v>
      </c>
      <c r="N17" s="17">
        <f>O17/(1+DINAMICA_NOM_PIL!O$8+$G$22)</f>
        <v>0.90849130423854951</v>
      </c>
      <c r="O17" s="17">
        <f>P17/(1+DINAMICA_NOM_PIL!P$8+$G$22)</f>
        <v>0.97038445275732099</v>
      </c>
      <c r="P17" s="17">
        <f>Q17/(1+DINAMICA_NOM_PIL!Q$8+$G$22)</f>
        <v>1.0431855246715143</v>
      </c>
      <c r="Q17" s="17">
        <f>R17/(1+DINAMICA_NOM_PIL!R$8+$G$22)</f>
        <v>1.1067422849770552</v>
      </c>
      <c r="R17" s="17">
        <f>S17/(1+DINAMICA_NOM_PIL!S$8+$G$22)</f>
        <v>1.1909090765483872</v>
      </c>
      <c r="S17" s="17">
        <f>T17/(1+DINAMICA_NOM_PIL!T$8+$G$22)</f>
        <v>1.2839387532705435</v>
      </c>
      <c r="T17" s="17">
        <f>U17/(1+DINAMICA_NOM_PIL!U$8+$G$22)</f>
        <v>1.343078672817583</v>
      </c>
      <c r="U17" s="17">
        <f>V17/(1+DINAMICA_NOM_PIL!V$8+$G$22)</f>
        <v>1.3968018197302863</v>
      </c>
      <c r="V17" s="18">
        <v>1.4776934122430332</v>
      </c>
      <c r="W17" s="18">
        <f t="shared" si="0"/>
        <v>1.4776934122430332</v>
      </c>
      <c r="X17" s="18">
        <f t="shared" si="1"/>
        <v>1.4776934122430332</v>
      </c>
      <c r="Y17" s="18">
        <f t="shared" si="2"/>
        <v>1.4776934122430332</v>
      </c>
      <c r="AC17" s="16" t="s">
        <v>13</v>
      </c>
    </row>
    <row r="18" spans="1:33" ht="22" thickTop="1" thickBot="1">
      <c r="A18" s="16" t="s">
        <v>14</v>
      </c>
      <c r="B18" s="17">
        <f>C18/(1+DINAMICA_NOM_PIL!C$8+$G$22)</f>
        <v>0.37969355495012813</v>
      </c>
      <c r="C18" s="17">
        <f>D18/(1+DINAMICA_NOM_PIL!D$8+$G$22)</f>
        <v>0.42896064472072581</v>
      </c>
      <c r="D18" s="17">
        <f>E18/(1+DINAMICA_NOM_PIL!E$8+$G$22)</f>
        <v>0.46880247281891263</v>
      </c>
      <c r="E18" s="17">
        <f>F18/(1+DINAMICA_NOM_PIL!F$8+$G$22)</f>
        <v>0.50125265391591056</v>
      </c>
      <c r="F18" s="17">
        <f>G18/(1+DINAMICA_NOM_PIL!G$8+$G$22)</f>
        <v>0.55000563412950942</v>
      </c>
      <c r="G18" s="17">
        <f>H18/(1+DINAMICA_NOM_PIL!H$8+$G$22)</f>
        <v>0.63526530430217576</v>
      </c>
      <c r="H18" s="17">
        <f>I18/(1+DINAMICA_NOM_PIL!I$8+$G$22)</f>
        <v>0.698707552296709</v>
      </c>
      <c r="I18" s="17">
        <f>J18/(1+DINAMICA_NOM_PIL!J$8+$G$22)</f>
        <v>0.7575233121964503</v>
      </c>
      <c r="J18" s="17">
        <f>K18/(1+DINAMICA_NOM_PIL!K$8+$G$22)</f>
        <v>0.81886541258168233</v>
      </c>
      <c r="K18" s="17">
        <f>L18/(1+DINAMICA_NOM_PIL!L$8+$G$22)</f>
        <v>0.87833418294412002</v>
      </c>
      <c r="L18" s="17">
        <f>M18/(1+DINAMICA_NOM_PIL!M$8+$G$22)</f>
        <v>0.9630310097516922</v>
      </c>
      <c r="M18" s="17">
        <f>N18/(1+DINAMICA_NOM_PIL!N$8+$G$22)</f>
        <v>1.0470612761321603</v>
      </c>
      <c r="N18" s="17">
        <f>O18/(1+DINAMICA_NOM_PIL!O$8+$G$22)</f>
        <v>1.1269015994243508</v>
      </c>
      <c r="O18" s="17">
        <f>P18/(1+DINAMICA_NOM_PIL!P$8+$G$22)</f>
        <v>1.2036744730157729</v>
      </c>
      <c r="P18" s="17">
        <f>Q18/(1+DINAMICA_NOM_PIL!Q$8+$G$22)</f>
        <v>1.2939776426742575</v>
      </c>
      <c r="Q18" s="17">
        <f>R18/(1+DINAMICA_NOM_PIL!R$8+$G$22)</f>
        <v>1.3728140767803321</v>
      </c>
      <c r="R18" s="17">
        <f>S18/(1+DINAMICA_NOM_PIL!S$8+$G$22)</f>
        <v>1.477215397516854</v>
      </c>
      <c r="S18" s="17">
        <f>T18/(1+DINAMICA_NOM_PIL!T$8+$G$22)</f>
        <v>1.5926103286549078</v>
      </c>
      <c r="T18" s="17">
        <f>U18/(1+DINAMICA_NOM_PIL!U$8+$G$22)</f>
        <v>1.6659680697983352</v>
      </c>
      <c r="U18" s="17">
        <f>V18/(1+DINAMICA_NOM_PIL!V$8+$G$22)</f>
        <v>1.7326067925902686</v>
      </c>
      <c r="V18" s="18">
        <v>1.8329455240203953</v>
      </c>
      <c r="W18" s="18">
        <f t="shared" si="0"/>
        <v>1.8329455240203953</v>
      </c>
      <c r="X18" s="18">
        <f t="shared" si="1"/>
        <v>1.8329455240203953</v>
      </c>
      <c r="Y18" s="18">
        <f t="shared" si="2"/>
        <v>1.8329455240203953</v>
      </c>
      <c r="AC18" s="16" t="s">
        <v>14</v>
      </c>
    </row>
    <row r="19" spans="1:33" ht="22" thickTop="1" thickBot="1">
      <c r="A19" s="16" t="s">
        <v>15</v>
      </c>
      <c r="B19" s="17">
        <f>C19/(1+DINAMICA_NOM_PIL!C$8+$G$22)</f>
        <v>0.43255365401281159</v>
      </c>
      <c r="C19" s="17">
        <f>D19/(1+DINAMICA_NOM_PIL!D$8+$G$22)</f>
        <v>0.48867959933113109</v>
      </c>
      <c r="D19" s="17">
        <f>E19/(1+DINAMICA_NOM_PIL!E$8+$G$22)</f>
        <v>0.53406811884046179</v>
      </c>
      <c r="E19" s="17">
        <f>F19/(1+DINAMICA_NOM_PIL!F$8+$G$22)</f>
        <v>0.5710359425601127</v>
      </c>
      <c r="F19" s="17">
        <f>G19/(1+DINAMICA_NOM_PIL!G$8+$G$22)</f>
        <v>0.62657620512310608</v>
      </c>
      <c r="G19" s="17">
        <f>H19/(1+DINAMICA_NOM_PIL!H$8+$G$22)</f>
        <v>0.72370553848236729</v>
      </c>
      <c r="H19" s="17">
        <f>I19/(1+DINAMICA_NOM_PIL!I$8+$G$22)</f>
        <v>0.79598007628016265</v>
      </c>
      <c r="I19" s="17">
        <f>J19/(1+DINAMICA_NOM_PIL!J$8+$G$22)</f>
        <v>0.86298403651729372</v>
      </c>
      <c r="J19" s="17">
        <f>K19/(1+DINAMICA_NOM_PIL!K$8+$G$22)</f>
        <v>0.93286604878884238</v>
      </c>
      <c r="K19" s="17">
        <f>L19/(1+DINAMICA_NOM_PIL!L$8+$G$22)</f>
        <v>1.0006139301646533</v>
      </c>
      <c r="L19" s="17">
        <f>M19/(1+DINAMICA_NOM_PIL!M$8+$G$22)</f>
        <v>1.0971020623472436</v>
      </c>
      <c r="M19" s="17">
        <f>N19/(1+DINAMICA_NOM_PIL!N$8+$G$22)</f>
        <v>1.1928308370305947</v>
      </c>
      <c r="N19" s="17">
        <f>O19/(1+DINAMICA_NOM_PIL!O$8+$G$22)</f>
        <v>1.2837863539925227</v>
      </c>
      <c r="O19" s="17">
        <f>P19/(1+DINAMICA_NOM_PIL!P$8+$G$22)</f>
        <v>1.3712473776735679</v>
      </c>
      <c r="P19" s="17">
        <f>Q19/(1+DINAMICA_NOM_PIL!Q$8+$G$22)</f>
        <v>1.4741223553903924</v>
      </c>
      <c r="Q19" s="17">
        <f>R19/(1+DINAMICA_NOM_PIL!R$8+$G$22)</f>
        <v>1.5639342239284344</v>
      </c>
      <c r="R19" s="17">
        <f>S19/(1+DINAMICA_NOM_PIL!S$8+$G$22)</f>
        <v>1.6828700662138736</v>
      </c>
      <c r="S19" s="17">
        <f>T19/(1+DINAMICA_NOM_PIL!T$8+$G$22)</f>
        <v>1.8143300250874923</v>
      </c>
      <c r="T19" s="17">
        <f>U19/(1+DINAMICA_NOM_PIL!U$8+$G$22)</f>
        <v>1.897900469115396</v>
      </c>
      <c r="U19" s="17">
        <f>V19/(1+DINAMICA_NOM_PIL!V$8+$G$22)</f>
        <v>1.973816487880012</v>
      </c>
      <c r="V19" s="18">
        <v>2.0881241561384636</v>
      </c>
      <c r="W19" s="18">
        <f t="shared" si="0"/>
        <v>2.0881241561384636</v>
      </c>
      <c r="X19" s="18">
        <f t="shared" si="1"/>
        <v>2.0881241561384636</v>
      </c>
      <c r="Y19" s="18">
        <f t="shared" si="2"/>
        <v>2.0881241561384636</v>
      </c>
      <c r="AC19" s="16" t="s">
        <v>15</v>
      </c>
    </row>
    <row r="20" spans="1:33" ht="22" thickTop="1" thickBot="1">
      <c r="A20" s="16" t="s">
        <v>16</v>
      </c>
      <c r="B20" s="17">
        <f>C20/(1+DINAMICA_NOM_PIL!C$8+$G$22)</f>
        <v>0.50832746794463912</v>
      </c>
      <c r="C20" s="17">
        <f>D20/(1+DINAMICA_NOM_PIL!D$8+$G$22)</f>
        <v>0.57428543501989959</v>
      </c>
      <c r="D20" s="17">
        <f>E20/(1+DINAMICA_NOM_PIL!E$8+$G$22)</f>
        <v>0.6276250172471961</v>
      </c>
      <c r="E20" s="17">
        <f>F20/(1+DINAMICA_NOM_PIL!F$8+$G$22)</f>
        <v>0.67106878440186524</v>
      </c>
      <c r="F20" s="17">
        <f>G20/(1+DINAMICA_NOM_PIL!G$8+$G$22)</f>
        <v>0.73633847008296371</v>
      </c>
      <c r="G20" s="17">
        <f>H20/(1+DINAMICA_NOM_PIL!H$8+$G$22)</f>
        <v>0.8504827100671245</v>
      </c>
      <c r="H20" s="17">
        <f>I20/(1+DINAMICA_NOM_PIL!I$8+$G$22)</f>
        <v>0.93541814513926536</v>
      </c>
      <c r="I20" s="17">
        <f>J20/(1+DINAMICA_NOM_PIL!J$8+$G$22)</f>
        <v>1.0141597142686185</v>
      </c>
      <c r="J20" s="17">
        <f>K20/(1+DINAMICA_NOM_PIL!K$8+$G$22)</f>
        <v>1.0962835063654492</v>
      </c>
      <c r="K20" s="17">
        <f>L20/(1+DINAMICA_NOM_PIL!L$8+$G$22)</f>
        <v>1.1758993151302035</v>
      </c>
      <c r="L20" s="17">
        <f>M20/(1+DINAMICA_NOM_PIL!M$8+$G$22)</f>
        <v>1.289290029701837</v>
      </c>
      <c r="M20" s="17">
        <f>N20/(1+DINAMICA_NOM_PIL!N$8+$G$22)</f>
        <v>1.4017883641692404</v>
      </c>
      <c r="N20" s="17">
        <f>O20/(1+DINAMICA_NOM_PIL!O$8+$G$22)</f>
        <v>1.5086772719473334</v>
      </c>
      <c r="O20" s="17">
        <f>P20/(1+DINAMICA_NOM_PIL!P$8+$G$22)</f>
        <v>1.6114595286666697</v>
      </c>
      <c r="P20" s="17">
        <f>Q20/(1+DINAMICA_NOM_PIL!Q$8+$G$22)</f>
        <v>1.7323559225649068</v>
      </c>
      <c r="Q20" s="17">
        <f>R20/(1+DINAMICA_NOM_PIL!R$8+$G$22)</f>
        <v>1.8379008400607779</v>
      </c>
      <c r="R20" s="17">
        <f>S20/(1+DINAMICA_NOM_PIL!S$8+$G$22)</f>
        <v>1.9776716060592765</v>
      </c>
      <c r="S20" s="17">
        <f>T20/(1+DINAMICA_NOM_PIL!T$8+$G$22)</f>
        <v>2.132160436312815</v>
      </c>
      <c r="T20" s="17">
        <f>U20/(1+DINAMICA_NOM_PIL!U$8+$G$22)</f>
        <v>2.2303705700467802</v>
      </c>
      <c r="U20" s="17">
        <f>V20/(1+DINAMICA_NOM_PIL!V$8+$G$22)</f>
        <v>2.3195853928486514</v>
      </c>
      <c r="V20" s="18">
        <v>2.4539172313001965</v>
      </c>
      <c r="W20" s="18">
        <f t="shared" si="0"/>
        <v>2.4539172313001965</v>
      </c>
      <c r="X20" s="18">
        <f t="shared" si="1"/>
        <v>2.4539172313001965</v>
      </c>
      <c r="Y20" s="18">
        <f t="shared" si="2"/>
        <v>2.4539172313001965</v>
      </c>
      <c r="AC20" s="16" t="s">
        <v>16</v>
      </c>
    </row>
    <row r="21" spans="1:33" ht="22" thickTop="1" thickBot="1">
      <c r="N21" s="14"/>
      <c r="O21" s="3"/>
      <c r="P21" s="4"/>
      <c r="Q21" s="5"/>
      <c r="R21" s="6"/>
    </row>
    <row r="22" spans="1:33" ht="22" thickTop="1" thickBot="1">
      <c r="A22" s="20" t="s">
        <v>29</v>
      </c>
      <c r="G22" s="77">
        <v>0.04</v>
      </c>
      <c r="K22" s="78" t="s">
        <v>183</v>
      </c>
      <c r="N22" s="2"/>
      <c r="O22" s="3"/>
      <c r="P22" s="4"/>
      <c r="Q22" s="5"/>
      <c r="R22" s="6"/>
    </row>
    <row r="23" spans="1:33" ht="21" thickTop="1">
      <c r="N23" s="2"/>
      <c r="O23" s="3"/>
      <c r="P23" s="4"/>
      <c r="Q23" s="5"/>
      <c r="R23" s="6"/>
    </row>
    <row r="24" spans="1:33" ht="21" thickBot="1">
      <c r="N24" s="2"/>
      <c r="O24" s="3"/>
      <c r="P24" s="4"/>
      <c r="Q24" s="5"/>
      <c r="R24" s="6"/>
    </row>
    <row r="25" spans="1:33" ht="22" thickTop="1" thickBot="1">
      <c r="A25" s="19" t="s">
        <v>44</v>
      </c>
      <c r="B25" s="16">
        <v>1990</v>
      </c>
      <c r="C25" s="16">
        <v>1991</v>
      </c>
      <c r="D25" s="16">
        <v>1992</v>
      </c>
      <c r="E25" s="16">
        <v>1993</v>
      </c>
      <c r="F25" s="16">
        <v>1994</v>
      </c>
      <c r="G25" s="16">
        <v>1995</v>
      </c>
      <c r="H25" s="16">
        <v>1996</v>
      </c>
      <c r="I25" s="16">
        <v>1997</v>
      </c>
      <c r="J25" s="16">
        <v>1998</v>
      </c>
      <c r="K25" s="16">
        <v>1999</v>
      </c>
      <c r="L25" s="16">
        <v>2000</v>
      </c>
      <c r="M25" s="16">
        <v>2001</v>
      </c>
      <c r="N25" s="16">
        <v>2002</v>
      </c>
      <c r="O25" s="16">
        <v>2003</v>
      </c>
      <c r="P25" s="16">
        <v>2004</v>
      </c>
      <c r="Q25" s="16">
        <v>2005</v>
      </c>
      <c r="R25" s="16">
        <v>2006</v>
      </c>
      <c r="S25" s="16">
        <v>2007</v>
      </c>
      <c r="T25" s="16">
        <v>2008</v>
      </c>
      <c r="U25" s="16">
        <v>2009</v>
      </c>
      <c r="V25" s="16">
        <v>2010</v>
      </c>
      <c r="W25" s="16">
        <v>2011</v>
      </c>
      <c r="X25" s="16">
        <v>2012</v>
      </c>
      <c r="Y25" s="16">
        <v>2013</v>
      </c>
      <c r="AC25" s="15"/>
    </row>
    <row r="26" spans="1:33" ht="22" thickTop="1" thickBot="1">
      <c r="A26" s="16" t="s">
        <v>17</v>
      </c>
      <c r="B26" s="17">
        <f t="shared" ref="B26:B27" si="3">C47</f>
        <v>0.11201711323492763</v>
      </c>
      <c r="C26" s="17">
        <f t="shared" ref="C26:C27" si="4">D47</f>
        <v>0.12655187976345947</v>
      </c>
      <c r="D26" s="17">
        <f t="shared" ref="D26:D27" si="5">E47</f>
        <v>0.13830600756304068</v>
      </c>
      <c r="E26" s="17">
        <f t="shared" ref="E26:E27" si="6">F47</f>
        <v>0.14787945320900053</v>
      </c>
      <c r="F26" s="17">
        <f t="shared" ref="F26:F27" si="7">G47</f>
        <v>0.16226254724346262</v>
      </c>
      <c r="G26" s="17">
        <f t="shared" ref="G26:S27" si="8">H47</f>
        <v>0.18741583732066341</v>
      </c>
      <c r="H26" s="17">
        <f t="shared" si="8"/>
        <v>0.20613255606616709</v>
      </c>
      <c r="I26" s="17">
        <f t="shared" si="8"/>
        <v>0.22348436926076559</v>
      </c>
      <c r="J26" s="17">
        <f t="shared" si="8"/>
        <v>0.24158150289745156</v>
      </c>
      <c r="K26" s="17">
        <f t="shared" si="8"/>
        <v>0.25912596710229185</v>
      </c>
      <c r="L26" s="17">
        <f t="shared" si="8"/>
        <v>0.28411320724754274</v>
      </c>
      <c r="M26" s="17">
        <f t="shared" si="8"/>
        <v>0.30890379887488384</v>
      </c>
      <c r="N26" s="17">
        <f t="shared" si="8"/>
        <v>0.33245827436791459</v>
      </c>
      <c r="O26" s="17">
        <f t="shared" si="8"/>
        <v>0.355107791491245</v>
      </c>
      <c r="P26" s="17">
        <f t="shared" si="8"/>
        <v>0.38174901373278658</v>
      </c>
      <c r="Q26" s="17">
        <f t="shared" si="8"/>
        <v>0.40500732204791717</v>
      </c>
      <c r="R26" s="17">
        <f t="shared" si="8"/>
        <v>0.43580777787434033</v>
      </c>
      <c r="S26" s="17">
        <f t="shared" si="8"/>
        <v>0.46985156634403369</v>
      </c>
      <c r="T26" s="17">
        <f>U47</f>
        <v>0.49149355180623394</v>
      </c>
      <c r="U26" s="17">
        <f>V26</f>
        <v>0.51115329387848329</v>
      </c>
      <c r="V26" s="18">
        <f t="shared" ref="V26:V43" si="9">V3</f>
        <v>0.51115329387848329</v>
      </c>
      <c r="W26" s="18">
        <f>V26</f>
        <v>0.51115329387848329</v>
      </c>
      <c r="X26" s="18">
        <f>V26</f>
        <v>0.51115329387848329</v>
      </c>
      <c r="Y26" s="18">
        <f>V26</f>
        <v>0.51115329387848329</v>
      </c>
      <c r="AC26" s="16" t="s">
        <v>17</v>
      </c>
      <c r="AE26" s="26">
        <f t="shared" ref="AE26:AE43" si="10">AE47</f>
        <v>0.10934090909090909</v>
      </c>
      <c r="AG26" s="78" t="s">
        <v>184</v>
      </c>
    </row>
    <row r="27" spans="1:33" ht="22" thickTop="1" thickBot="1">
      <c r="A27" s="16" t="s">
        <v>0</v>
      </c>
      <c r="B27" s="17">
        <f t="shared" si="3"/>
        <v>6.8182579495066814E-2</v>
      </c>
      <c r="C27" s="17">
        <f t="shared" si="4"/>
        <v>7.7029601576375478E-2</v>
      </c>
      <c r="D27" s="17">
        <f t="shared" si="5"/>
        <v>8.4184104401397661E-2</v>
      </c>
      <c r="E27" s="17">
        <f t="shared" si="6"/>
        <v>9.0011269554532758E-2</v>
      </c>
      <c r="F27" s="17">
        <f t="shared" si="7"/>
        <v>9.8765971618073795E-2</v>
      </c>
      <c r="G27" s="17">
        <f t="shared" si="8"/>
        <v>0.11407627689843219</v>
      </c>
      <c r="H27" s="17">
        <f t="shared" si="8"/>
        <v>0.12546876976758603</v>
      </c>
      <c r="I27" s="17">
        <f t="shared" si="8"/>
        <v>0.13603047188932368</v>
      </c>
      <c r="J27" s="17">
        <f t="shared" si="8"/>
        <v>0.14704583567778676</v>
      </c>
      <c r="K27" s="17">
        <f t="shared" si="8"/>
        <v>0.1577248006216172</v>
      </c>
      <c r="L27" s="17">
        <f t="shared" si="8"/>
        <v>0.17293403462493262</v>
      </c>
      <c r="M27" s="17">
        <f t="shared" si="8"/>
        <v>0.18802357260308042</v>
      </c>
      <c r="N27" s="17">
        <f t="shared" si="8"/>
        <v>0.20236071137936706</v>
      </c>
      <c r="O27" s="17">
        <f t="shared" si="8"/>
        <v>0.21614702007085751</v>
      </c>
      <c r="P27" s="17">
        <f t="shared" si="8"/>
        <v>0.23236299994100529</v>
      </c>
      <c r="Q27" s="17">
        <f t="shared" si="8"/>
        <v>0.24651986767148612</v>
      </c>
      <c r="R27" s="17">
        <f t="shared" si="8"/>
        <v>0.26526748995188765</v>
      </c>
      <c r="S27" s="17">
        <f t="shared" si="8"/>
        <v>0.2859892640327818</v>
      </c>
      <c r="T27" s="17">
        <f>U48</f>
        <v>0.29916230832569118</v>
      </c>
      <c r="U27" s="17">
        <f>V27</f>
        <v>0.31112880065871884</v>
      </c>
      <c r="V27" s="18">
        <f t="shared" si="9"/>
        <v>0.31112880065871884</v>
      </c>
      <c r="W27" s="18">
        <f t="shared" ref="W27:W43" si="11">V27</f>
        <v>0.31112880065871884</v>
      </c>
      <c r="X27" s="18">
        <f t="shared" ref="X27:X43" si="12">V27</f>
        <v>0.31112880065871884</v>
      </c>
      <c r="Y27" s="18">
        <f t="shared" ref="Y27:Y43" si="13">V27</f>
        <v>0.31112880065871884</v>
      </c>
      <c r="AC27" s="16" t="s">
        <v>0</v>
      </c>
      <c r="AE27" s="26">
        <f t="shared" si="10"/>
        <v>0.10654999999999994</v>
      </c>
    </row>
    <row r="28" spans="1:33" ht="22" thickTop="1" thickBot="1">
      <c r="A28" s="16" t="s">
        <v>1</v>
      </c>
      <c r="B28" s="17">
        <f t="shared" ref="B28:F28" si="14">C49*(1-$AE49)+C50*$AE49</f>
        <v>7.7804458656412043E-2</v>
      </c>
      <c r="C28" s="17">
        <f t="shared" si="14"/>
        <v>8.7265397392711053E-2</v>
      </c>
      <c r="D28" s="17">
        <f t="shared" si="14"/>
        <v>9.4680099882704608E-2</v>
      </c>
      <c r="E28" s="17">
        <f t="shared" si="14"/>
        <v>0.10049925333458466</v>
      </c>
      <c r="F28" s="17">
        <f t="shared" si="14"/>
        <v>0.1094729997241546</v>
      </c>
      <c r="G28" s="17">
        <f t="shared" ref="G28:T28" si="15">H49*(1-$AE49)+H50*$AE49</f>
        <v>0.12552474467053076</v>
      </c>
      <c r="H28" s="17">
        <f t="shared" si="15"/>
        <v>0.13705969308979299</v>
      </c>
      <c r="I28" s="17">
        <f t="shared" si="15"/>
        <v>0.1475238921188621</v>
      </c>
      <c r="J28" s="17">
        <f t="shared" si="15"/>
        <v>0.15832518406930693</v>
      </c>
      <c r="K28" s="17">
        <f t="shared" si="15"/>
        <v>0.1686147487851295</v>
      </c>
      <c r="L28" s="17">
        <f t="shared" si="15"/>
        <v>0.18357376450968874</v>
      </c>
      <c r="M28" s="17">
        <f t="shared" si="15"/>
        <v>0.19820897226125933</v>
      </c>
      <c r="N28" s="17">
        <f t="shared" si="15"/>
        <v>0.21187287604764785</v>
      </c>
      <c r="O28" s="17">
        <f t="shared" si="15"/>
        <v>0.22480491312107245</v>
      </c>
      <c r="P28" s="17">
        <f t="shared" si="15"/>
        <v>0.24011155499872669</v>
      </c>
      <c r="Q28" s="17">
        <f t="shared" si="15"/>
        <v>0.25315337044687491</v>
      </c>
      <c r="R28" s="17">
        <f t="shared" si="15"/>
        <v>0.27077771552607516</v>
      </c>
      <c r="S28" s="17">
        <f t="shared" si="15"/>
        <v>0.29027115076821608</v>
      </c>
      <c r="T28" s="17">
        <f t="shared" si="15"/>
        <v>0.30201820489797881</v>
      </c>
      <c r="U28" s="17">
        <f t="shared" ref="U28:U42" si="16">V28*(1-$AE49)+V29*$AE49</f>
        <v>0.31254082204714334</v>
      </c>
      <c r="V28" s="18">
        <f t="shared" si="9"/>
        <v>0.31112880065871884</v>
      </c>
      <c r="W28" s="18">
        <f t="shared" si="11"/>
        <v>0.31112880065871884</v>
      </c>
      <c r="X28" s="18">
        <f t="shared" si="12"/>
        <v>0.31112880065871884</v>
      </c>
      <c r="Y28" s="18">
        <f t="shared" si="13"/>
        <v>0.31112880065871884</v>
      </c>
      <c r="AC28" s="16" t="s">
        <v>1</v>
      </c>
      <c r="AE28" s="26">
        <f t="shared" si="10"/>
        <v>0.10588863636363638</v>
      </c>
    </row>
    <row r="29" spans="1:33" ht="22" thickTop="1" thickBot="1">
      <c r="A29" s="16" t="s">
        <v>2</v>
      </c>
      <c r="B29" s="17">
        <f t="shared" ref="B29:F29" si="17">C50*(1-$AE50)+C51*$AE50</f>
        <v>8.3129524309841635E-2</v>
      </c>
      <c r="C29" s="17">
        <f t="shared" si="17"/>
        <v>9.3258194116645474E-2</v>
      </c>
      <c r="D29" s="17">
        <f t="shared" si="17"/>
        <v>0.101201103469238</v>
      </c>
      <c r="E29" s="17">
        <f t="shared" si="17"/>
        <v>0.10743613753006376</v>
      </c>
      <c r="F29" s="17">
        <f t="shared" si="17"/>
        <v>0.11703793780625932</v>
      </c>
      <c r="G29" s="17">
        <f t="shared" ref="G29:T29" si="18">H50*(1-$AE50)+H51*$AE50</f>
        <v>0.13419726111770619</v>
      </c>
      <c r="H29" s="17">
        <f t="shared" si="18"/>
        <v>0.14651181525356102</v>
      </c>
      <c r="I29" s="17">
        <f t="shared" si="18"/>
        <v>0.15765909770619393</v>
      </c>
      <c r="J29" s="17">
        <f t="shared" si="18"/>
        <v>0.16913632129378717</v>
      </c>
      <c r="K29" s="17">
        <f t="shared" si="18"/>
        <v>0.18002810364006791</v>
      </c>
      <c r="L29" s="17">
        <f t="shared" si="18"/>
        <v>0.19585387680014424</v>
      </c>
      <c r="M29" s="17">
        <f t="shared" si="18"/>
        <v>0.21126713322153831</v>
      </c>
      <c r="N29" s="17">
        <f t="shared" si="18"/>
        <v>0.22556547098209381</v>
      </c>
      <c r="O29" s="17">
        <f t="shared" si="18"/>
        <v>0.2389925605999757</v>
      </c>
      <c r="P29" s="17">
        <f t="shared" si="18"/>
        <v>0.25483342161886197</v>
      </c>
      <c r="Q29" s="17">
        <f t="shared" si="18"/>
        <v>0.26814211825847079</v>
      </c>
      <c r="R29" s="17">
        <f t="shared" si="18"/>
        <v>0.28614999147546899</v>
      </c>
      <c r="S29" s="17">
        <f t="shared" si="18"/>
        <v>0.30593646255818197</v>
      </c>
      <c r="T29" s="17">
        <f t="shared" si="18"/>
        <v>0.31734770193623629</v>
      </c>
      <c r="U29" s="17">
        <f t="shared" si="16"/>
        <v>0.32725544205040696</v>
      </c>
      <c r="V29" s="18">
        <f t="shared" si="9"/>
        <v>0.32446376687336981</v>
      </c>
      <c r="W29" s="18">
        <f t="shared" si="11"/>
        <v>0.32446376687336981</v>
      </c>
      <c r="X29" s="18">
        <f t="shared" si="12"/>
        <v>0.32446376687336981</v>
      </c>
      <c r="Y29" s="18">
        <f t="shared" si="13"/>
        <v>0.32446376687336981</v>
      </c>
      <c r="AC29" s="16" t="s">
        <v>2</v>
      </c>
      <c r="AE29" s="26">
        <f t="shared" si="10"/>
        <v>0.10467499999999998</v>
      </c>
    </row>
    <row r="30" spans="1:33" ht="22" thickTop="1" thickBot="1">
      <c r="A30" s="16" t="s">
        <v>3</v>
      </c>
      <c r="B30" s="17">
        <f t="shared" ref="B30:F30" si="19">C51*(1-$AE51)+C52*$AE51</f>
        <v>8.8703026225771447E-2</v>
      </c>
      <c r="C30" s="17">
        <f t="shared" si="19"/>
        <v>9.9542323383052661E-2</v>
      </c>
      <c r="D30" s="17">
        <f t="shared" si="19"/>
        <v>0.10806906395197856</v>
      </c>
      <c r="E30" s="17">
        <f t="shared" si="19"/>
        <v>0.11479258302094433</v>
      </c>
      <c r="F30" s="17">
        <f t="shared" si="19"/>
        <v>0.12513618784359201</v>
      </c>
      <c r="G30" s="17">
        <f t="shared" ref="G30:T30" si="20">H51*(1-$AE51)+H52*$AE51</f>
        <v>0.14359233131574589</v>
      </c>
      <c r="H30" s="17">
        <f t="shared" si="20"/>
        <v>0.15689985105605048</v>
      </c>
      <c r="I30" s="17">
        <f t="shared" si="20"/>
        <v>0.1689873022793465</v>
      </c>
      <c r="J30" s="17">
        <f t="shared" si="20"/>
        <v>0.18145602792805668</v>
      </c>
      <c r="K30" s="17">
        <f t="shared" si="20"/>
        <v>0.19332132771432062</v>
      </c>
      <c r="L30" s="17">
        <f t="shared" si="20"/>
        <v>0.21051014165236176</v>
      </c>
      <c r="M30" s="17">
        <f t="shared" si="20"/>
        <v>0.22728027944853646</v>
      </c>
      <c r="N30" s="17">
        <f t="shared" si="20"/>
        <v>0.24286821483329377</v>
      </c>
      <c r="O30" s="17">
        <f t="shared" si="20"/>
        <v>0.25752706227529243</v>
      </c>
      <c r="P30" s="17">
        <f t="shared" si="20"/>
        <v>0.2747909848777102</v>
      </c>
      <c r="Q30" s="17">
        <f t="shared" si="20"/>
        <v>0.28932383525526467</v>
      </c>
      <c r="R30" s="17">
        <f t="shared" si="20"/>
        <v>0.30892622726033181</v>
      </c>
      <c r="S30" s="17">
        <f t="shared" si="20"/>
        <v>0.33045589333620717</v>
      </c>
      <c r="T30" s="17">
        <f t="shared" si="20"/>
        <v>0.34295648434764536</v>
      </c>
      <c r="U30" s="17">
        <f t="shared" si="16"/>
        <v>0.35387276197664391</v>
      </c>
      <c r="V30" s="18">
        <f t="shared" si="9"/>
        <v>0.3511336993026718</v>
      </c>
      <c r="W30" s="18">
        <f t="shared" si="11"/>
        <v>0.3511336993026718</v>
      </c>
      <c r="X30" s="18">
        <f t="shared" si="12"/>
        <v>0.3511336993026718</v>
      </c>
      <c r="Y30" s="18">
        <f t="shared" si="13"/>
        <v>0.3511336993026718</v>
      </c>
      <c r="AC30" s="16" t="s">
        <v>3</v>
      </c>
      <c r="AE30" s="26">
        <f t="shared" si="10"/>
        <v>0.10270227272727271</v>
      </c>
    </row>
    <row r="31" spans="1:33" ht="22" thickTop="1" thickBot="1">
      <c r="A31" s="16" t="s">
        <v>4</v>
      </c>
      <c r="B31" s="17">
        <f t="shared" ref="B31:F31" si="21">C52*(1-$AE52)+C53*$AE52</f>
        <v>9.4614865099798662E-2</v>
      </c>
      <c r="C31" s="17">
        <f t="shared" si="21"/>
        <v>0.10606947129554919</v>
      </c>
      <c r="D31" s="17">
        <f t="shared" si="21"/>
        <v>0.11506737001122616</v>
      </c>
      <c r="E31" s="17">
        <f t="shared" si="21"/>
        <v>0.12216288117678423</v>
      </c>
      <c r="F31" s="17">
        <f t="shared" si="21"/>
        <v>0.13313391250659401</v>
      </c>
      <c r="G31" s="17">
        <f t="shared" ref="G31:T31" si="22">H52*(1-$AE52)+H53*$AE52</f>
        <v>0.15276415456578762</v>
      </c>
      <c r="H31" s="17">
        <f t="shared" si="22"/>
        <v>0.16695476576391979</v>
      </c>
      <c r="I31" s="17">
        <f t="shared" si="22"/>
        <v>0.17989314136543402</v>
      </c>
      <c r="J31" s="17">
        <f t="shared" si="22"/>
        <v>0.19329013092395694</v>
      </c>
      <c r="K31" s="17">
        <f t="shared" si="22"/>
        <v>0.20610244186487672</v>
      </c>
      <c r="L31" s="17">
        <f t="shared" si="22"/>
        <v>0.22465739566368309</v>
      </c>
      <c r="M31" s="17">
        <f t="shared" si="22"/>
        <v>0.24284120333147252</v>
      </c>
      <c r="N31" s="17">
        <f t="shared" si="22"/>
        <v>0.25983569290897385</v>
      </c>
      <c r="O31" s="17">
        <f t="shared" si="22"/>
        <v>0.27590184603345269</v>
      </c>
      <c r="P31" s="17">
        <f t="shared" si="22"/>
        <v>0.29481496945222602</v>
      </c>
      <c r="Q31" s="17">
        <f t="shared" si="22"/>
        <v>0.31083231820586055</v>
      </c>
      <c r="R31" s="17">
        <f t="shared" si="22"/>
        <v>0.33229898083838233</v>
      </c>
      <c r="S31" s="17">
        <f t="shared" si="22"/>
        <v>0.35579687859020437</v>
      </c>
      <c r="T31" s="17">
        <f t="shared" si="22"/>
        <v>0.36944708724084852</v>
      </c>
      <c r="U31" s="17">
        <f t="shared" si="16"/>
        <v>0.38115533002991414</v>
      </c>
      <c r="V31" s="18">
        <f t="shared" si="9"/>
        <v>0.37780363173197373</v>
      </c>
      <c r="W31" s="18">
        <f t="shared" si="11"/>
        <v>0.37780363173197373</v>
      </c>
      <c r="X31" s="18">
        <f t="shared" si="12"/>
        <v>0.37780363173197373</v>
      </c>
      <c r="Y31" s="18">
        <f t="shared" si="13"/>
        <v>0.37780363173197373</v>
      </c>
      <c r="AC31" s="16" t="s">
        <v>4</v>
      </c>
      <c r="AE31" s="26">
        <f t="shared" si="10"/>
        <v>0.10053863636363633</v>
      </c>
    </row>
    <row r="32" spans="1:33" ht="22" thickTop="1" thickBot="1">
      <c r="A32" s="16" t="s">
        <v>5</v>
      </c>
      <c r="B32" s="17">
        <f t="shared" ref="B32:F32" si="23">C53*(1-$AE53)+C54*$AE53</f>
        <v>0.10224403402398487</v>
      </c>
      <c r="C32" s="17">
        <f t="shared" si="23"/>
        <v>0.11424676343494897</v>
      </c>
      <c r="D32" s="17">
        <f t="shared" si="23"/>
        <v>0.12355987362086356</v>
      </c>
      <c r="E32" s="17">
        <f t="shared" si="23"/>
        <v>0.13081002603515712</v>
      </c>
      <c r="F32" s="17">
        <f t="shared" si="23"/>
        <v>0.14219321637767063</v>
      </c>
      <c r="G32" s="17">
        <f t="shared" ref="G32:T32" si="24">H53*(1-$AE53)+H54*$AE53</f>
        <v>0.16278660744515852</v>
      </c>
      <c r="H32" s="17">
        <f t="shared" si="24"/>
        <v>0.17755304565601834</v>
      </c>
      <c r="I32" s="17">
        <f t="shared" si="24"/>
        <v>0.19098869719411138</v>
      </c>
      <c r="J32" s="17">
        <f t="shared" si="24"/>
        <v>0.20492992914514371</v>
      </c>
      <c r="K32" s="17">
        <f t="shared" si="24"/>
        <v>0.21828751684476874</v>
      </c>
      <c r="L32" s="17">
        <f t="shared" si="24"/>
        <v>0.23777955952383184</v>
      </c>
      <c r="M32" s="17">
        <f t="shared" si="24"/>
        <v>0.25695424189099131</v>
      </c>
      <c r="N32" s="17">
        <f t="shared" si="24"/>
        <v>0.27498005054882263</v>
      </c>
      <c r="O32" s="17">
        <f t="shared" si="24"/>
        <v>0.29217197420244467</v>
      </c>
      <c r="P32" s="17">
        <f t="shared" si="24"/>
        <v>0.31257767087109534</v>
      </c>
      <c r="Q32" s="17">
        <f t="shared" si="24"/>
        <v>0.33017260500040363</v>
      </c>
      <c r="R32" s="17">
        <f t="shared" si="24"/>
        <v>0.35390128071721966</v>
      </c>
      <c r="S32" s="17">
        <f t="shared" si="24"/>
        <v>0.38026650979978122</v>
      </c>
      <c r="T32" s="17">
        <f t="shared" si="24"/>
        <v>0.39668305271350179</v>
      </c>
      <c r="U32" s="17">
        <f t="shared" si="16"/>
        <v>0.41168728084597456</v>
      </c>
      <c r="V32" s="18">
        <f t="shared" si="9"/>
        <v>0.41114104726860107</v>
      </c>
      <c r="W32" s="18">
        <f t="shared" si="11"/>
        <v>0.41114104726860107</v>
      </c>
      <c r="X32" s="18">
        <f t="shared" si="12"/>
        <v>0.41114104726860107</v>
      </c>
      <c r="Y32" s="18">
        <f t="shared" si="13"/>
        <v>0.41114104726860107</v>
      </c>
      <c r="AC32" s="16" t="s">
        <v>5</v>
      </c>
      <c r="AE32" s="26">
        <f t="shared" si="10"/>
        <v>9.849090909090906E-2</v>
      </c>
    </row>
    <row r="33" spans="1:31" ht="22" thickTop="1" thickBot="1">
      <c r="A33" s="16" t="s">
        <v>6</v>
      </c>
      <c r="B33" s="17">
        <f t="shared" ref="B33:F33" si="25">C54*(1-$AE54)+C55*$AE54</f>
        <v>0.11431286318621416</v>
      </c>
      <c r="C33" s="17">
        <f t="shared" si="25"/>
        <v>0.12707974931763039</v>
      </c>
      <c r="D33" s="17">
        <f t="shared" si="25"/>
        <v>0.13673996780910749</v>
      </c>
      <c r="E33" s="17">
        <f t="shared" si="25"/>
        <v>0.14403536945779832</v>
      </c>
      <c r="F33" s="17">
        <f t="shared" si="25"/>
        <v>0.15579540722740498</v>
      </c>
      <c r="G33" s="17">
        <f t="shared" ref="G33:T33" si="26">H54*(1-$AE54)+H55*$AE54</f>
        <v>0.17749691671771714</v>
      </c>
      <c r="H33" s="17">
        <f t="shared" si="26"/>
        <v>0.19268769300663449</v>
      </c>
      <c r="I33" s="17">
        <f t="shared" si="26"/>
        <v>0.20632409678363134</v>
      </c>
      <c r="J33" s="17">
        <f t="shared" si="26"/>
        <v>0.22040845265484715</v>
      </c>
      <c r="K33" s="17">
        <f t="shared" si="26"/>
        <v>0.23377235209598712</v>
      </c>
      <c r="L33" s="17">
        <f t="shared" si="26"/>
        <v>0.25359004757757497</v>
      </c>
      <c r="M33" s="17">
        <f t="shared" si="26"/>
        <v>0.27292545122156431</v>
      </c>
      <c r="N33" s="17">
        <f t="shared" si="26"/>
        <v>0.2908944005418776</v>
      </c>
      <c r="O33" s="17">
        <f t="shared" si="26"/>
        <v>0.30782571994033014</v>
      </c>
      <c r="P33" s="17">
        <f t="shared" si="26"/>
        <v>0.32794860218173677</v>
      </c>
      <c r="Q33" s="17">
        <f t="shared" si="26"/>
        <v>0.34488528152226905</v>
      </c>
      <c r="R33" s="17">
        <f t="shared" si="26"/>
        <v>0.36791947538412539</v>
      </c>
      <c r="S33" s="17">
        <f t="shared" si="26"/>
        <v>0.39326576626686127</v>
      </c>
      <c r="T33" s="17">
        <f t="shared" si="26"/>
        <v>0.40784181040160439</v>
      </c>
      <c r="U33" s="17">
        <f t="shared" si="16"/>
        <v>0.42045046502240135</v>
      </c>
      <c r="V33" s="18">
        <f t="shared" si="9"/>
        <v>0.41668707768313712</v>
      </c>
      <c r="W33" s="18">
        <f t="shared" si="11"/>
        <v>0.41668707768313712</v>
      </c>
      <c r="X33" s="18">
        <f t="shared" si="12"/>
        <v>0.41668707768313712</v>
      </c>
      <c r="Y33" s="18">
        <f t="shared" si="13"/>
        <v>0.41668707768313712</v>
      </c>
      <c r="AC33" s="16" t="s">
        <v>6</v>
      </c>
      <c r="AE33" s="26">
        <f t="shared" si="10"/>
        <v>9.6786363636363643E-2</v>
      </c>
    </row>
    <row r="34" spans="1:31" ht="22" thickTop="1" thickBot="1">
      <c r="A34" s="16" t="s">
        <v>7</v>
      </c>
      <c r="B34" s="17">
        <f t="shared" ref="B34:F34" si="27">C55*(1-$AE55)+C56*$AE55</f>
        <v>0.1341671129328206</v>
      </c>
      <c r="C34" s="17">
        <f t="shared" si="27"/>
        <v>0.14842330503686596</v>
      </c>
      <c r="D34" s="17">
        <f t="shared" si="27"/>
        <v>0.15888087389095906</v>
      </c>
      <c r="E34" s="17">
        <f t="shared" si="27"/>
        <v>0.16645220312352879</v>
      </c>
      <c r="F34" s="17">
        <f t="shared" si="27"/>
        <v>0.17903392759019357</v>
      </c>
      <c r="G34" s="17">
        <f t="shared" ref="G34:T34" si="28">H55*(1-$AE55)+H56*$AE55</f>
        <v>0.20280286226472632</v>
      </c>
      <c r="H34" s="17">
        <f t="shared" si="28"/>
        <v>0.21888318452161182</v>
      </c>
      <c r="I34" s="17">
        <f t="shared" si="28"/>
        <v>0.23301844186483192</v>
      </c>
      <c r="J34" s="17">
        <f t="shared" si="28"/>
        <v>0.24751131323702955</v>
      </c>
      <c r="K34" s="17">
        <f t="shared" si="28"/>
        <v>0.26107895072851234</v>
      </c>
      <c r="L34" s="17">
        <f t="shared" si="28"/>
        <v>0.28174197472138229</v>
      </c>
      <c r="M34" s="17">
        <f t="shared" si="28"/>
        <v>0.30177102435032338</v>
      </c>
      <c r="N34" s="17">
        <f t="shared" si="28"/>
        <v>0.32025919674924597</v>
      </c>
      <c r="O34" s="17">
        <f t="shared" si="28"/>
        <v>0.33764974729785641</v>
      </c>
      <c r="P34" s="17">
        <f t="shared" si="28"/>
        <v>0.35864611963846588</v>
      </c>
      <c r="Q34" s="17">
        <f t="shared" si="28"/>
        <v>0.3763339650194838</v>
      </c>
      <c r="R34" s="17">
        <f t="shared" si="28"/>
        <v>0.4009203318032421</v>
      </c>
      <c r="S34" s="17">
        <f t="shared" si="28"/>
        <v>0.42833578326817928</v>
      </c>
      <c r="T34" s="17">
        <f t="shared" si="28"/>
        <v>0.44439962500894947</v>
      </c>
      <c r="U34" s="17">
        <f t="shared" si="16"/>
        <v>0.45873083486031946</v>
      </c>
      <c r="V34" s="18">
        <f t="shared" si="9"/>
        <v>0.45557052363430067</v>
      </c>
      <c r="W34" s="18">
        <f t="shared" si="11"/>
        <v>0.45557052363430067</v>
      </c>
      <c r="X34" s="18">
        <f t="shared" si="12"/>
        <v>0.45557052363430067</v>
      </c>
      <c r="Y34" s="18">
        <f t="shared" si="13"/>
        <v>0.45557052363430067</v>
      </c>
      <c r="AC34" s="16" t="s">
        <v>7</v>
      </c>
      <c r="AE34" s="26">
        <f t="shared" si="10"/>
        <v>9.479772727272727E-2</v>
      </c>
    </row>
    <row r="35" spans="1:31" ht="22" thickTop="1" thickBot="1">
      <c r="A35" s="16" t="s">
        <v>8</v>
      </c>
      <c r="B35" s="17">
        <f t="shared" ref="B35:F35" si="29">C56*(1-$AE56)+C57*$AE56</f>
        <v>0.16455577527437826</v>
      </c>
      <c r="C35" s="17">
        <f t="shared" si="29"/>
        <v>0.18167984986978961</v>
      </c>
      <c r="D35" s="17">
        <f t="shared" si="29"/>
        <v>0.19398693766847297</v>
      </c>
      <c r="E35" s="17">
        <f t="shared" si="29"/>
        <v>0.20259541508134424</v>
      </c>
      <c r="F35" s="17">
        <f t="shared" si="29"/>
        <v>0.21709177803836188</v>
      </c>
      <c r="G35" s="17">
        <f t="shared" ref="G35:T35" si="30">H56*(1-$AE56)+H57*$AE56</f>
        <v>0.24483116521366008</v>
      </c>
      <c r="H35" s="17">
        <f t="shared" si="30"/>
        <v>0.26290383420572666</v>
      </c>
      <c r="I35" s="17">
        <f t="shared" si="30"/>
        <v>0.27827139851246108</v>
      </c>
      <c r="J35" s="17">
        <f t="shared" si="30"/>
        <v>0.29367597022218095</v>
      </c>
      <c r="K35" s="17">
        <f t="shared" si="30"/>
        <v>0.30757236025679469</v>
      </c>
      <c r="L35" s="17">
        <f t="shared" si="30"/>
        <v>0.32934375175360131</v>
      </c>
      <c r="M35" s="17">
        <f t="shared" si="30"/>
        <v>0.34981687717694376</v>
      </c>
      <c r="N35" s="17">
        <f t="shared" si="30"/>
        <v>0.36796515148933062</v>
      </c>
      <c r="O35" s="17">
        <f t="shared" si="30"/>
        <v>0.38435841097460605</v>
      </c>
      <c r="P35" s="17">
        <f t="shared" si="30"/>
        <v>0.40437608206815795</v>
      </c>
      <c r="Q35" s="17">
        <f t="shared" si="30"/>
        <v>0.42024750727958504</v>
      </c>
      <c r="R35" s="17">
        <f t="shared" si="30"/>
        <v>0.44346887392099238</v>
      </c>
      <c r="S35" s="17">
        <f t="shared" si="30"/>
        <v>0.46950819446777448</v>
      </c>
      <c r="T35" s="17">
        <f t="shared" si="30"/>
        <v>0.48307008548246133</v>
      </c>
      <c r="U35" s="17">
        <f t="shared" si="16"/>
        <v>0.49506899662951065</v>
      </c>
      <c r="V35" s="18">
        <f t="shared" si="9"/>
        <v>0.48890793917092795</v>
      </c>
      <c r="W35" s="18">
        <f t="shared" si="11"/>
        <v>0.48890793917092795</v>
      </c>
      <c r="X35" s="18">
        <f t="shared" si="12"/>
        <v>0.48890793917092795</v>
      </c>
      <c r="Y35" s="18">
        <f t="shared" si="13"/>
        <v>0.48890793917092795</v>
      </c>
      <c r="AC35" s="16" t="s">
        <v>8</v>
      </c>
      <c r="AE35" s="26">
        <f t="shared" si="10"/>
        <v>9.2404545454545406E-2</v>
      </c>
    </row>
    <row r="36" spans="1:31" ht="22" thickTop="1" thickBot="1">
      <c r="A36" s="16" t="s">
        <v>9</v>
      </c>
      <c r="B36" s="17">
        <f t="shared" ref="B36:F36" si="31">C57*(1-$AE57)+C58*$AE57</f>
        <v>0.2054644502903322</v>
      </c>
      <c r="C36" s="17">
        <f t="shared" si="31"/>
        <v>0.22743343741536984</v>
      </c>
      <c r="D36" s="17">
        <f t="shared" si="31"/>
        <v>0.24341438888717284</v>
      </c>
      <c r="E36" s="17">
        <f t="shared" si="31"/>
        <v>0.25474829850162212</v>
      </c>
      <c r="F36" s="17">
        <f t="shared" si="31"/>
        <v>0.27345838553044727</v>
      </c>
      <c r="G36" s="17">
        <f t="shared" ref="G36:T36" si="32">H57*(1-$AE57)+H58*$AE57</f>
        <v>0.30882488537061215</v>
      </c>
      <c r="H36" s="17">
        <f t="shared" si="32"/>
        <v>0.33192603498852785</v>
      </c>
      <c r="I36" s="17">
        <f t="shared" si="32"/>
        <v>0.35146193145864202</v>
      </c>
      <c r="J36" s="17">
        <f t="shared" si="32"/>
        <v>0.3708265144188112</v>
      </c>
      <c r="K36" s="17">
        <f t="shared" si="32"/>
        <v>0.38799427237134754</v>
      </c>
      <c r="L36" s="17">
        <f t="shared" si="32"/>
        <v>0.41470191827148206</v>
      </c>
      <c r="M36" s="17">
        <f t="shared" si="32"/>
        <v>0.43925083397620568</v>
      </c>
      <c r="N36" s="17">
        <f t="shared" si="32"/>
        <v>0.46023223249471712</v>
      </c>
      <c r="O36" s="17">
        <f t="shared" si="32"/>
        <v>0.47824176637791521</v>
      </c>
      <c r="P36" s="17">
        <f t="shared" si="32"/>
        <v>0.4998044821752034</v>
      </c>
      <c r="Q36" s="17">
        <f t="shared" si="32"/>
        <v>0.51510704039459199</v>
      </c>
      <c r="R36" s="17">
        <f t="shared" si="32"/>
        <v>0.53803231796373474</v>
      </c>
      <c r="S36" s="17">
        <f t="shared" si="32"/>
        <v>0.56260887548991256</v>
      </c>
      <c r="T36" s="17">
        <f t="shared" si="32"/>
        <v>0.57034153132345899</v>
      </c>
      <c r="U36" s="17">
        <f t="shared" si="16"/>
        <v>0.57432800100231907</v>
      </c>
      <c r="V36" s="18">
        <f t="shared" si="9"/>
        <v>0.5555827702441829</v>
      </c>
      <c r="W36" s="18">
        <f t="shared" si="11"/>
        <v>0.5555827702441829</v>
      </c>
      <c r="X36" s="18">
        <f t="shared" si="12"/>
        <v>0.5555827702441829</v>
      </c>
      <c r="Y36" s="18">
        <f t="shared" si="13"/>
        <v>0.5555827702441829</v>
      </c>
      <c r="AC36" s="16" t="s">
        <v>9</v>
      </c>
      <c r="AE36" s="26">
        <f t="shared" si="10"/>
        <v>8.8790909090909087E-2</v>
      </c>
    </row>
    <row r="37" spans="1:31" ht="22" thickTop="1" thickBot="1">
      <c r="A37" s="16" t="s">
        <v>10</v>
      </c>
      <c r="B37" s="17">
        <f t="shared" ref="B37:F37" si="33">C58*(1-$AE58)+C59*$AE58</f>
        <v>0.25206899584154757</v>
      </c>
      <c r="C37" s="17">
        <f t="shared" si="33"/>
        <v>0.28026572613306766</v>
      </c>
      <c r="D37" s="17">
        <f t="shared" si="33"/>
        <v>0.30133751245425378</v>
      </c>
      <c r="E37" s="17">
        <f t="shared" si="33"/>
        <v>0.31686124605450655</v>
      </c>
      <c r="F37" s="17">
        <f t="shared" si="33"/>
        <v>0.34179100567562792</v>
      </c>
      <c r="G37" s="17">
        <f t="shared" ref="G37:T37" si="34">H58*(1-$AE58)+H59*$AE58</f>
        <v>0.38793122326452334</v>
      </c>
      <c r="H37" s="17">
        <f t="shared" si="34"/>
        <v>0.41910124618705175</v>
      </c>
      <c r="I37" s="17">
        <f t="shared" si="34"/>
        <v>0.44612198482284121</v>
      </c>
      <c r="J37" s="17">
        <f t="shared" si="34"/>
        <v>0.47326732343266747</v>
      </c>
      <c r="K37" s="17">
        <f t="shared" si="34"/>
        <v>0.49794826832345696</v>
      </c>
      <c r="L37" s="17">
        <f t="shared" si="34"/>
        <v>0.53527988444891306</v>
      </c>
      <c r="M37" s="17">
        <f t="shared" si="34"/>
        <v>0.57030399055054526</v>
      </c>
      <c r="N37" s="17">
        <f t="shared" si="34"/>
        <v>0.60115065736547935</v>
      </c>
      <c r="O37" s="17">
        <f t="shared" si="34"/>
        <v>0.62853745155293905</v>
      </c>
      <c r="P37" s="17">
        <f t="shared" si="34"/>
        <v>0.66104144353867422</v>
      </c>
      <c r="Q37" s="17">
        <f t="shared" si="34"/>
        <v>0.68571410896451146</v>
      </c>
      <c r="R37" s="17">
        <f t="shared" si="34"/>
        <v>0.72102589897002234</v>
      </c>
      <c r="S37" s="17">
        <f t="shared" si="34"/>
        <v>0.75916792413748524</v>
      </c>
      <c r="T37" s="17">
        <f t="shared" si="34"/>
        <v>0.77511310457041771</v>
      </c>
      <c r="U37" s="17">
        <f t="shared" si="16"/>
        <v>0.78636763171273472</v>
      </c>
      <c r="V37" s="18">
        <f t="shared" si="9"/>
        <v>0.76669932429301946</v>
      </c>
      <c r="W37" s="18">
        <f t="shared" si="11"/>
        <v>0.76669932429301946</v>
      </c>
      <c r="X37" s="18">
        <f t="shared" si="12"/>
        <v>0.76669932429301946</v>
      </c>
      <c r="Y37" s="18">
        <f t="shared" si="13"/>
        <v>0.76669932429301946</v>
      </c>
      <c r="AC37" s="16" t="s">
        <v>10</v>
      </c>
      <c r="AE37" s="26">
        <f t="shared" si="10"/>
        <v>8.4304545454545479E-2</v>
      </c>
    </row>
    <row r="38" spans="1:31" ht="22" thickTop="1" thickBot="1">
      <c r="A38" s="16" t="s">
        <v>11</v>
      </c>
      <c r="B38" s="17">
        <f t="shared" ref="B38:F38" si="35">C59*(1-$AE59)+C60*$AE59</f>
        <v>0.29913969496948178</v>
      </c>
      <c r="C38" s="17">
        <f t="shared" si="35"/>
        <v>0.33376759530775224</v>
      </c>
      <c r="D38" s="17">
        <f t="shared" si="35"/>
        <v>0.36016317117924485</v>
      </c>
      <c r="E38" s="17">
        <f t="shared" si="35"/>
        <v>0.38013944049056214</v>
      </c>
      <c r="F38" s="17">
        <f t="shared" si="35"/>
        <v>0.41164358907828702</v>
      </c>
      <c r="G38" s="17">
        <f t="shared" ref="G38:T38" si="36">H59*(1-$AE59)+H60*$AE59</f>
        <v>0.46909950329909356</v>
      </c>
      <c r="H38" s="17">
        <f t="shared" si="36"/>
        <v>0.50891409596868564</v>
      </c>
      <c r="I38" s="17">
        <f t="shared" si="36"/>
        <v>0.54408039698868493</v>
      </c>
      <c r="J38" s="17">
        <f t="shared" si="36"/>
        <v>0.57979017922669585</v>
      </c>
      <c r="K38" s="17">
        <f t="shared" si="36"/>
        <v>0.61288069112912369</v>
      </c>
      <c r="L38" s="17">
        <f t="shared" si="36"/>
        <v>0.66202279374180928</v>
      </c>
      <c r="M38" s="17">
        <f t="shared" si="36"/>
        <v>0.70887651412309483</v>
      </c>
      <c r="N38" s="17">
        <f t="shared" si="36"/>
        <v>0.75108382892921299</v>
      </c>
      <c r="O38" s="17">
        <f t="shared" si="36"/>
        <v>0.78947819010962061</v>
      </c>
      <c r="P38" s="17">
        <f t="shared" si="36"/>
        <v>0.83482472855944223</v>
      </c>
      <c r="Q38" s="17">
        <f t="shared" si="36"/>
        <v>0.87077787676898333</v>
      </c>
      <c r="R38" s="17">
        <f t="shared" si="36"/>
        <v>0.92073249355169817</v>
      </c>
      <c r="S38" s="17">
        <f t="shared" si="36"/>
        <v>0.97483851733374727</v>
      </c>
      <c r="T38" s="17">
        <f t="shared" si="36"/>
        <v>1.0007604829525452</v>
      </c>
      <c r="U38" s="17">
        <f t="shared" si="16"/>
        <v>1.020637289819702</v>
      </c>
      <c r="V38" s="18">
        <f t="shared" si="9"/>
        <v>1</v>
      </c>
      <c r="W38" s="18">
        <f t="shared" si="11"/>
        <v>1</v>
      </c>
      <c r="X38" s="18">
        <f t="shared" si="12"/>
        <v>1</v>
      </c>
      <c r="Y38" s="18">
        <f t="shared" si="13"/>
        <v>1</v>
      </c>
      <c r="AC38" s="16" t="s">
        <v>11</v>
      </c>
      <c r="AE38" s="26">
        <f t="shared" si="10"/>
        <v>7.7415909090909091E-2</v>
      </c>
    </row>
    <row r="39" spans="1:31" ht="22" thickTop="1" thickBot="1">
      <c r="A39" s="16" t="s">
        <v>12</v>
      </c>
      <c r="B39" s="17">
        <f t="shared" ref="B39:F39" si="37">C60*(1-$AE60)+C61*$AE60</f>
        <v>0.34670348693137648</v>
      </c>
      <c r="C39" s="17">
        <f t="shared" si="37"/>
        <v>0.38785122549270895</v>
      </c>
      <c r="D39" s="17">
        <f t="shared" si="37"/>
        <v>0.41964357991865209</v>
      </c>
      <c r="E39" s="17">
        <f t="shared" si="37"/>
        <v>0.44413113092588463</v>
      </c>
      <c r="F39" s="17">
        <f t="shared" si="37"/>
        <v>0.48228905963216523</v>
      </c>
      <c r="G39" s="17">
        <f t="shared" ref="G39:T39" si="38">H60*(1-$AE60)+H61*$AE60</f>
        <v>0.5511940760779771</v>
      </c>
      <c r="H39" s="17">
        <f t="shared" si="38"/>
        <v>0.59976261782504747</v>
      </c>
      <c r="I39" s="17">
        <f t="shared" si="38"/>
        <v>0.64319487454046498</v>
      </c>
      <c r="J39" s="17">
        <f t="shared" si="38"/>
        <v>0.68762735668413633</v>
      </c>
      <c r="K39" s="17">
        <f t="shared" si="38"/>
        <v>0.72934006124039985</v>
      </c>
      <c r="L39" s="17">
        <f t="shared" si="38"/>
        <v>0.79064399988850842</v>
      </c>
      <c r="M39" s="17">
        <f t="shared" si="38"/>
        <v>0.84982639178523245</v>
      </c>
      <c r="N39" s="17">
        <f t="shared" si="38"/>
        <v>0.90409897184042654</v>
      </c>
      <c r="O39" s="17">
        <f t="shared" si="38"/>
        <v>0.95449628257749164</v>
      </c>
      <c r="P39" s="17">
        <f t="shared" si="38"/>
        <v>1.0141472756167402</v>
      </c>
      <c r="Q39" s="17">
        <f t="shared" si="38"/>
        <v>1.0633622500026154</v>
      </c>
      <c r="R39" s="17">
        <f t="shared" si="38"/>
        <v>1.1308609573666353</v>
      </c>
      <c r="S39" s="17">
        <f t="shared" si="38"/>
        <v>1.2050030634437479</v>
      </c>
      <c r="T39" s="17">
        <f t="shared" si="38"/>
        <v>1.2459347356602297</v>
      </c>
      <c r="U39" s="17">
        <f t="shared" si="16"/>
        <v>1.2809663705940255</v>
      </c>
      <c r="V39" s="18">
        <f t="shared" si="9"/>
        <v>1.2665768581941967</v>
      </c>
      <c r="W39" s="18">
        <f t="shared" si="11"/>
        <v>1.2665768581941967</v>
      </c>
      <c r="X39" s="18">
        <f t="shared" si="12"/>
        <v>1.2665768581941967</v>
      </c>
      <c r="Y39" s="18">
        <f t="shared" si="13"/>
        <v>1.2665768581941967</v>
      </c>
      <c r="AC39" s="16" t="s">
        <v>12</v>
      </c>
      <c r="AE39" s="26">
        <f t="shared" si="10"/>
        <v>6.8159090909090905E-2</v>
      </c>
    </row>
    <row r="40" spans="1:31" ht="22" thickTop="1" thickBot="1">
      <c r="A40" s="16" t="s">
        <v>13</v>
      </c>
      <c r="B40" s="17">
        <f t="shared" ref="B40:F40" si="39">C61*(1-$AE61)+C62*$AE61</f>
        <v>0.39610164435875045</v>
      </c>
      <c r="C40" s="17">
        <f t="shared" si="39"/>
        <v>0.44417135836426502</v>
      </c>
      <c r="D40" s="17">
        <f t="shared" si="39"/>
        <v>0.48172237621545377</v>
      </c>
      <c r="E40" s="17">
        <f t="shared" si="39"/>
        <v>0.51103175495762687</v>
      </c>
      <c r="F40" s="17">
        <f t="shared" si="39"/>
        <v>0.55622316576689657</v>
      </c>
      <c r="G40" s="17">
        <f t="shared" ref="G40:T40" si="40">H61*(1-$AE61)+H62*$AE61</f>
        <v>0.63713274590706936</v>
      </c>
      <c r="H40" s="17">
        <f t="shared" si="40"/>
        <v>0.69480111239834708</v>
      </c>
      <c r="I40" s="17">
        <f t="shared" si="40"/>
        <v>0.74669570897253568</v>
      </c>
      <c r="J40" s="17">
        <f t="shared" si="40"/>
        <v>0.79988859503913468</v>
      </c>
      <c r="K40" s="17">
        <f t="shared" si="40"/>
        <v>0.85001530910297363</v>
      </c>
      <c r="L40" s="17">
        <f t="shared" si="40"/>
        <v>0.92306278769143546</v>
      </c>
      <c r="M40" s="17">
        <f t="shared" si="40"/>
        <v>0.99369667505823822</v>
      </c>
      <c r="N40" s="17">
        <f t="shared" si="40"/>
        <v>1.0585644301712955</v>
      </c>
      <c r="O40" s="17">
        <f t="shared" si="40"/>
        <v>1.1187678339675193</v>
      </c>
      <c r="P40" s="17">
        <f t="shared" si="40"/>
        <v>1.1895912530581163</v>
      </c>
      <c r="Q40" s="17">
        <f t="shared" si="40"/>
        <v>1.2478220401507636</v>
      </c>
      <c r="R40" s="17">
        <f t="shared" si="40"/>
        <v>1.3270060345116503</v>
      </c>
      <c r="S40" s="17">
        <f t="shared" si="40"/>
        <v>1.4132925249033637</v>
      </c>
      <c r="T40" s="17">
        <f t="shared" si="40"/>
        <v>1.4597340207267999</v>
      </c>
      <c r="U40" s="17">
        <f t="shared" si="16"/>
        <v>1.4981898443102606</v>
      </c>
      <c r="V40" s="18">
        <f t="shared" si="9"/>
        <v>1.4776934122430332</v>
      </c>
      <c r="W40" s="18">
        <f t="shared" si="11"/>
        <v>1.4776934122430332</v>
      </c>
      <c r="X40" s="18">
        <f t="shared" si="12"/>
        <v>1.4776934122430332</v>
      </c>
      <c r="Y40" s="18">
        <f t="shared" si="13"/>
        <v>1.4776934122430332</v>
      </c>
      <c r="AC40" s="16" t="s">
        <v>13</v>
      </c>
      <c r="AE40" s="26">
        <f t="shared" si="10"/>
        <v>5.7695454545454543E-2</v>
      </c>
    </row>
    <row r="41" spans="1:31" ht="22" thickTop="1" thickBot="1">
      <c r="A41" s="16" t="s">
        <v>14</v>
      </c>
      <c r="B41" s="17">
        <f t="shared" ref="B41:F41" si="41">C62*(1-$AE62)+C63*$AE62</f>
        <v>0.44620381107695478</v>
      </c>
      <c r="C41" s="17">
        <f t="shared" si="41"/>
        <v>0.50182590640301683</v>
      </c>
      <c r="D41" s="17">
        <f t="shared" si="41"/>
        <v>0.54591426207817551</v>
      </c>
      <c r="E41" s="17">
        <f t="shared" si="41"/>
        <v>0.58096983090131693</v>
      </c>
      <c r="F41" s="17">
        <f t="shared" si="41"/>
        <v>0.63443915671841866</v>
      </c>
      <c r="G41" s="17">
        <f t="shared" ref="G41:T41" si="42">H62*(1-$AE62)+H63*$AE62</f>
        <v>0.72923544138628882</v>
      </c>
      <c r="H41" s="17">
        <f t="shared" si="42"/>
        <v>0.79810869445953059</v>
      </c>
      <c r="I41" s="17">
        <f t="shared" si="42"/>
        <v>0.86095648268812464</v>
      </c>
      <c r="J41" s="17">
        <f t="shared" si="42"/>
        <v>0.9259370960544081</v>
      </c>
      <c r="K41" s="17">
        <f t="shared" si="42"/>
        <v>0.98804863971241952</v>
      </c>
      <c r="L41" s="17">
        <f t="shared" si="42"/>
        <v>1.077643240208795</v>
      </c>
      <c r="M41" s="17">
        <f t="shared" si="42"/>
        <v>1.1654417554103338</v>
      </c>
      <c r="N41" s="17">
        <f t="shared" si="42"/>
        <v>1.2475467433760394</v>
      </c>
      <c r="O41" s="17">
        <f t="shared" si="42"/>
        <v>1.3252630660796965</v>
      </c>
      <c r="P41" s="17">
        <f t="shared" si="42"/>
        <v>1.4168155113142742</v>
      </c>
      <c r="Q41" s="17">
        <f t="shared" si="42"/>
        <v>1.4947364300700563</v>
      </c>
      <c r="R41" s="17">
        <f t="shared" si="42"/>
        <v>1.5993288794037028</v>
      </c>
      <c r="S41" s="17">
        <f t="shared" si="42"/>
        <v>1.7144359627368755</v>
      </c>
      <c r="T41" s="17">
        <f t="shared" si="42"/>
        <v>1.7830979654346257</v>
      </c>
      <c r="U41" s="17">
        <f t="shared" si="16"/>
        <v>1.8436856446753829</v>
      </c>
      <c r="V41" s="18">
        <f t="shared" si="9"/>
        <v>1.8329455240203953</v>
      </c>
      <c r="W41" s="18">
        <f t="shared" si="11"/>
        <v>1.8329455240203953</v>
      </c>
      <c r="X41" s="18">
        <f t="shared" si="12"/>
        <v>1.8329455240203953</v>
      </c>
      <c r="Y41" s="18">
        <f t="shared" si="13"/>
        <v>1.8329455240203953</v>
      </c>
      <c r="AC41" s="16" t="s">
        <v>14</v>
      </c>
      <c r="AE41" s="26">
        <f t="shared" si="10"/>
        <v>4.2088636363636356E-2</v>
      </c>
    </row>
    <row r="42" spans="1:31" ht="22" thickTop="1" thickBot="1">
      <c r="A42" s="16" t="s">
        <v>15</v>
      </c>
      <c r="B42" s="17">
        <f t="shared" ref="B42:F42" si="43">C63*(1-$AE63)+C64*$AE63</f>
        <v>0.49336630134357851</v>
      </c>
      <c r="C42" s="17">
        <f t="shared" si="43"/>
        <v>0.55587908114928664</v>
      </c>
      <c r="D42" s="17">
        <f t="shared" si="43"/>
        <v>0.60581621974809763</v>
      </c>
      <c r="E42" s="17">
        <f t="shared" si="43"/>
        <v>0.64588608687917692</v>
      </c>
      <c r="F42" s="17">
        <f t="shared" si="43"/>
        <v>0.70659947650083132</v>
      </c>
      <c r="G42" s="17">
        <f t="shared" ref="G42:T42" si="44">H63*(1-$AE63)+H64*$AE63</f>
        <v>0.81362715033467403</v>
      </c>
      <c r="H42" s="17">
        <f t="shared" si="44"/>
        <v>0.89204239459197243</v>
      </c>
      <c r="I42" s="17">
        <f t="shared" si="44"/>
        <v>0.96396183208467601</v>
      </c>
      <c r="J42" s="17">
        <f t="shared" si="44"/>
        <v>1.0384903580850373</v>
      </c>
      <c r="K42" s="17">
        <f t="shared" si="44"/>
        <v>1.1100087273955135</v>
      </c>
      <c r="L42" s="17">
        <f t="shared" si="44"/>
        <v>1.212641060146838</v>
      </c>
      <c r="M42" s="17">
        <f t="shared" si="44"/>
        <v>1.3135187751758151</v>
      </c>
      <c r="N42" s="17">
        <f t="shared" si="44"/>
        <v>1.408209154439638</v>
      </c>
      <c r="O42" s="17">
        <f t="shared" si="44"/>
        <v>1.4981313563341447</v>
      </c>
      <c r="P42" s="17">
        <f t="shared" si="44"/>
        <v>1.6038649381115395</v>
      </c>
      <c r="Q42" s="17">
        <f t="shared" si="44"/>
        <v>1.6943031909704807</v>
      </c>
      <c r="R42" s="17">
        <f t="shared" si="44"/>
        <v>1.81508689597046</v>
      </c>
      <c r="S42" s="17">
        <f t="shared" si="44"/>
        <v>1.9479177126053695</v>
      </c>
      <c r="T42" s="17">
        <f t="shared" si="44"/>
        <v>2.0279903972058291</v>
      </c>
      <c r="U42" s="17">
        <f t="shared" si="16"/>
        <v>2.0987720600172626</v>
      </c>
      <c r="V42" s="18">
        <f t="shared" si="9"/>
        <v>2.0881241561384636</v>
      </c>
      <c r="W42" s="18">
        <f t="shared" si="11"/>
        <v>2.0881241561384636</v>
      </c>
      <c r="X42" s="18">
        <f t="shared" si="12"/>
        <v>2.0881241561384636</v>
      </c>
      <c r="Y42" s="18">
        <f t="shared" si="13"/>
        <v>2.0881241561384636</v>
      </c>
      <c r="AC42" s="16" t="s">
        <v>15</v>
      </c>
      <c r="AE42" s="26">
        <f t="shared" si="10"/>
        <v>2.9109090909090914E-2</v>
      </c>
    </row>
    <row r="43" spans="1:31" ht="22" thickTop="1" thickBot="1">
      <c r="A43" s="16" t="s">
        <v>16</v>
      </c>
      <c r="B43" s="17">
        <f t="shared" ref="B43" si="45">C64</f>
        <v>0.5377657302802038</v>
      </c>
      <c r="C43" s="17">
        <f t="shared" ref="C43" si="46">D64</f>
        <v>0.60754345540578769</v>
      </c>
      <c r="D43" s="17">
        <f t="shared" ref="D43" si="47">E64</f>
        <v>0.66397203973014884</v>
      </c>
      <c r="E43" s="17">
        <f t="shared" ref="E43" si="48">F64</f>
        <v>0.70993172250022918</v>
      </c>
      <c r="F43" s="17">
        <f t="shared" ref="F43" si="49">G64</f>
        <v>0.77898130647682817</v>
      </c>
      <c r="G43" s="17">
        <f t="shared" ref="G43:S43" si="50">H64</f>
        <v>0.8997358681387333</v>
      </c>
      <c r="H43" s="17">
        <f t="shared" si="50"/>
        <v>0.9895900844629455</v>
      </c>
      <c r="I43" s="17">
        <f t="shared" si="50"/>
        <v>1.072891735655376</v>
      </c>
      <c r="J43" s="17">
        <f t="shared" si="50"/>
        <v>1.1597714811251634</v>
      </c>
      <c r="K43" s="17">
        <f t="shared" si="50"/>
        <v>1.2439980009222207</v>
      </c>
      <c r="L43" s="17">
        <f t="shared" si="50"/>
        <v>1.3639553990049258</v>
      </c>
      <c r="M43" s="17">
        <f t="shared" si="50"/>
        <v>1.4829687374632725</v>
      </c>
      <c r="N43" s="17">
        <f t="shared" si="50"/>
        <v>1.5960477960916757</v>
      </c>
      <c r="O43" s="17">
        <f t="shared" si="50"/>
        <v>1.7047823792689534</v>
      </c>
      <c r="P43" s="17">
        <f t="shared" si="50"/>
        <v>1.8326801256091318</v>
      </c>
      <c r="Q43" s="17">
        <f t="shared" si="50"/>
        <v>1.9443373607847694</v>
      </c>
      <c r="R43" s="17">
        <f t="shared" si="50"/>
        <v>2.0922025319369841</v>
      </c>
      <c r="S43" s="17">
        <f t="shared" si="50"/>
        <v>2.2556381199396305</v>
      </c>
      <c r="T43" s="17">
        <f>U64</f>
        <v>2.3595357993271118</v>
      </c>
      <c r="U43" s="17">
        <f>V43</f>
        <v>2.4539172313001965</v>
      </c>
      <c r="V43" s="18">
        <f t="shared" si="9"/>
        <v>2.4539172313001965</v>
      </c>
      <c r="W43" s="18">
        <f t="shared" si="11"/>
        <v>2.4539172313001965</v>
      </c>
      <c r="X43" s="18">
        <f t="shared" si="12"/>
        <v>2.4539172313001965</v>
      </c>
      <c r="Y43" s="18">
        <f t="shared" si="13"/>
        <v>2.4539172313001965</v>
      </c>
      <c r="AC43" s="16" t="s">
        <v>16</v>
      </c>
      <c r="AE43" s="26">
        <f t="shared" si="10"/>
        <v>5.2272727272727297E-3</v>
      </c>
    </row>
    <row r="44" spans="1:31" ht="14" thickTop="1"/>
    <row r="45" spans="1:31" ht="14" thickBot="1"/>
    <row r="46" spans="1:31" ht="22" thickTop="1" thickBot="1">
      <c r="A46" s="19" t="s">
        <v>43</v>
      </c>
      <c r="B46" s="16">
        <v>1990</v>
      </c>
      <c r="C46" s="16">
        <v>1991</v>
      </c>
      <c r="D46" s="16">
        <v>1992</v>
      </c>
      <c r="E46" s="16">
        <v>1993</v>
      </c>
      <c r="F46" s="16">
        <v>1994</v>
      </c>
      <c r="G46" s="16">
        <v>1995</v>
      </c>
      <c r="H46" s="16">
        <v>1996</v>
      </c>
      <c r="I46" s="16">
        <v>1997</v>
      </c>
      <c r="J46" s="16">
        <v>1998</v>
      </c>
      <c r="K46" s="16">
        <v>1999</v>
      </c>
      <c r="L46" s="16">
        <v>2000</v>
      </c>
      <c r="M46" s="16">
        <v>2001</v>
      </c>
      <c r="N46" s="16">
        <v>2002</v>
      </c>
      <c r="O46" s="16">
        <v>2003</v>
      </c>
      <c r="P46" s="16">
        <v>2004</v>
      </c>
      <c r="Q46" s="16">
        <v>2005</v>
      </c>
      <c r="R46" s="16">
        <v>2006</v>
      </c>
      <c r="S46" s="16">
        <v>2007</v>
      </c>
      <c r="T46" s="16">
        <v>2008</v>
      </c>
      <c r="U46" s="16">
        <v>2009</v>
      </c>
      <c r="V46" s="16">
        <v>2010</v>
      </c>
      <c r="W46" s="16">
        <v>2011</v>
      </c>
      <c r="X46" s="16">
        <v>2012</v>
      </c>
      <c r="Y46" s="16">
        <v>2013</v>
      </c>
      <c r="AC46" s="15"/>
    </row>
    <row r="47" spans="1:31" ht="22" thickTop="1" thickBot="1">
      <c r="A47" s="16" t="s">
        <v>17</v>
      </c>
      <c r="B47" s="17">
        <f>B26/(1+$G$22+DINAMICA_NOM_PIL!B$8)</f>
        <v>0.10770876272589196</v>
      </c>
      <c r="C47" s="17">
        <f>C26/(1+$G$22+DINAMICA_NOM_PIL!C$8)</f>
        <v>0.11201711323492763</v>
      </c>
      <c r="D47" s="17">
        <f>D26/(1+$G$22+DINAMICA_NOM_PIL!D$8)</f>
        <v>0.12655187976345947</v>
      </c>
      <c r="E47" s="17">
        <f>E26/(1+$G$22+DINAMICA_NOM_PIL!E$8)</f>
        <v>0.13830600756304068</v>
      </c>
      <c r="F47" s="17">
        <f>F26/(1+$G$22+DINAMICA_NOM_PIL!F$8)</f>
        <v>0.14787945320900053</v>
      </c>
      <c r="G47" s="17">
        <f>G26/(1+$G$22+DINAMICA_NOM_PIL!G$8)</f>
        <v>0.16226254724346262</v>
      </c>
      <c r="H47" s="17">
        <f>H26/(1+$G$22+DINAMICA_NOM_PIL!H$8)</f>
        <v>0.18741583732066341</v>
      </c>
      <c r="I47" s="17">
        <f>I26/(1+$G$22+DINAMICA_NOM_PIL!I$8)</f>
        <v>0.20613255606616709</v>
      </c>
      <c r="J47" s="17">
        <f>J26/(1+$G$22+DINAMICA_NOM_PIL!J$8)</f>
        <v>0.22348436926076559</v>
      </c>
      <c r="K47" s="17">
        <f>K26/(1+$G$22+DINAMICA_NOM_PIL!K$8)</f>
        <v>0.24158150289745156</v>
      </c>
      <c r="L47" s="17">
        <f>L26/(1+$G$22+DINAMICA_NOM_PIL!L$8)</f>
        <v>0.25912596710229185</v>
      </c>
      <c r="M47" s="17">
        <f>M26/(1+$G$22+DINAMICA_NOM_PIL!M$8)</f>
        <v>0.28411320724754274</v>
      </c>
      <c r="N47" s="17">
        <f>N26/(1+$G$22+DINAMICA_NOM_PIL!N$8)</f>
        <v>0.30890379887488384</v>
      </c>
      <c r="O47" s="17">
        <f>O26/(1+$G$22+DINAMICA_NOM_PIL!O$8)</f>
        <v>0.33245827436791459</v>
      </c>
      <c r="P47" s="17">
        <f>P26/(1+$G$22+DINAMICA_NOM_PIL!P$8)</f>
        <v>0.355107791491245</v>
      </c>
      <c r="Q47" s="17">
        <f>Q26/(1+$G$22+DINAMICA_NOM_PIL!Q$8)</f>
        <v>0.38174901373278658</v>
      </c>
      <c r="R47" s="17">
        <f>R26/(1+$G$22+DINAMICA_NOM_PIL!R$8)</f>
        <v>0.40500732204791717</v>
      </c>
      <c r="S47" s="17">
        <f>S26/(1+$G$22+DINAMICA_NOM_PIL!S$8)</f>
        <v>0.43580777787434033</v>
      </c>
      <c r="T47" s="17">
        <f>T26/(1+$G$22+DINAMICA_NOM_PIL!T$8)</f>
        <v>0.46985156634403369</v>
      </c>
      <c r="U47" s="17">
        <f>U26/(1+$G$22+DINAMICA_NOM_PIL!U$8)</f>
        <v>0.49149355180623394</v>
      </c>
      <c r="V47" s="18">
        <f>V26</f>
        <v>0.51115329387848329</v>
      </c>
      <c r="W47" s="18">
        <f>V47</f>
        <v>0.51115329387848329</v>
      </c>
      <c r="X47" s="18">
        <f>V47</f>
        <v>0.51115329387848329</v>
      </c>
      <c r="Y47" s="18">
        <f>V47</f>
        <v>0.51115329387848329</v>
      </c>
      <c r="AC47" s="16" t="s">
        <v>17</v>
      </c>
      <c r="AE47" s="26">
        <f>DINAMICA_VITA_ATTESA!Z12</f>
        <v>0.10934090909090909</v>
      </c>
    </row>
    <row r="48" spans="1:31" ht="22" thickTop="1" thickBot="1">
      <c r="A48" s="16" t="s">
        <v>0</v>
      </c>
      <c r="B48" s="17">
        <f>B27/(1+$G$22+DINAMICA_NOM_PIL!B$8)</f>
        <v>6.5560172591410393E-2</v>
      </c>
      <c r="C48" s="17">
        <f>C27/(1+$G$22+DINAMICA_NOM_PIL!C$8)</f>
        <v>6.8182579495066814E-2</v>
      </c>
      <c r="D48" s="17">
        <f>D27/(1+$G$22+DINAMICA_NOM_PIL!D$8)</f>
        <v>7.7029601576375478E-2</v>
      </c>
      <c r="E48" s="17">
        <f>E27/(1+$G$22+DINAMICA_NOM_PIL!E$8)</f>
        <v>8.4184104401397661E-2</v>
      </c>
      <c r="F48" s="17">
        <f>F27/(1+$G$22+DINAMICA_NOM_PIL!F$8)</f>
        <v>9.0011269554532758E-2</v>
      </c>
      <c r="G48" s="17">
        <f>G27/(1+$G$22+DINAMICA_NOM_PIL!G$8)</f>
        <v>9.8765971618073795E-2</v>
      </c>
      <c r="H48" s="17">
        <f>H27/(1+$G$22+DINAMICA_NOM_PIL!H$8)</f>
        <v>0.11407627689843219</v>
      </c>
      <c r="I48" s="17">
        <f>I27/(1+$G$22+DINAMICA_NOM_PIL!I$8)</f>
        <v>0.12546876976758603</v>
      </c>
      <c r="J48" s="17">
        <f>J27/(1+$G$22+DINAMICA_NOM_PIL!J$8)</f>
        <v>0.13603047188932368</v>
      </c>
      <c r="K48" s="17">
        <f>K27/(1+$G$22+DINAMICA_NOM_PIL!K$8)</f>
        <v>0.14704583567778676</v>
      </c>
      <c r="L48" s="17">
        <f>L27/(1+$G$22+DINAMICA_NOM_PIL!L$8)</f>
        <v>0.1577248006216172</v>
      </c>
      <c r="M48" s="17">
        <f>M27/(1+$G$22+DINAMICA_NOM_PIL!M$8)</f>
        <v>0.17293403462493262</v>
      </c>
      <c r="N48" s="17">
        <f>N27/(1+$G$22+DINAMICA_NOM_PIL!N$8)</f>
        <v>0.18802357260308042</v>
      </c>
      <c r="O48" s="17">
        <f>O27/(1+$G$22+DINAMICA_NOM_PIL!O$8)</f>
        <v>0.20236071137936706</v>
      </c>
      <c r="P48" s="17">
        <f>P27/(1+$G$22+DINAMICA_NOM_PIL!P$8)</f>
        <v>0.21614702007085751</v>
      </c>
      <c r="Q48" s="17">
        <f>Q27/(1+$G$22+DINAMICA_NOM_PIL!Q$8)</f>
        <v>0.23236299994100529</v>
      </c>
      <c r="R48" s="17">
        <f>R27/(1+$G$22+DINAMICA_NOM_PIL!R$8)</f>
        <v>0.24651986767148612</v>
      </c>
      <c r="S48" s="17">
        <f>S27/(1+$G$22+DINAMICA_NOM_PIL!S$8)</f>
        <v>0.26526748995188765</v>
      </c>
      <c r="T48" s="17">
        <f>T27/(1+$G$22+DINAMICA_NOM_PIL!T$8)</f>
        <v>0.2859892640327818</v>
      </c>
      <c r="U48" s="17">
        <f>U27/(1+$G$22+DINAMICA_NOM_PIL!U$8)</f>
        <v>0.29916230832569118</v>
      </c>
      <c r="V48" s="18">
        <f t="shared" ref="V48:V64" si="51">V27</f>
        <v>0.31112880065871884</v>
      </c>
      <c r="W48" s="18">
        <f t="shared" ref="W48:W64" si="52">V48</f>
        <v>0.31112880065871884</v>
      </c>
      <c r="X48" s="18">
        <f t="shared" ref="X48:X64" si="53">V48</f>
        <v>0.31112880065871884</v>
      </c>
      <c r="Y48" s="18">
        <f t="shared" ref="Y48:Y64" si="54">V48</f>
        <v>0.31112880065871884</v>
      </c>
      <c r="AC48" s="16" t="s">
        <v>0</v>
      </c>
      <c r="AE48" s="26">
        <f>DINAMICA_VITA_ATTESA!Z13</f>
        <v>0.10654999999999994</v>
      </c>
    </row>
    <row r="49" spans="1:31" ht="22" thickTop="1" thickBot="1">
      <c r="A49" s="16" t="s">
        <v>1</v>
      </c>
      <c r="B49" s="17">
        <f>B28/(1+$G$22+DINAMICA_NOM_PIL!B$8)</f>
        <v>7.4811979477319268E-2</v>
      </c>
      <c r="C49" s="17">
        <f>C28/(1+$G$22+DINAMICA_NOM_PIL!C$8)</f>
        <v>7.7242771261093232E-2</v>
      </c>
      <c r="D49" s="17">
        <f>D28/(1+$G$22+DINAMICA_NOM_PIL!D$8)</f>
        <v>8.6633580330101906E-2</v>
      </c>
      <c r="E49" s="17">
        <f>E28/(1+$G$22+DINAMICA_NOM_PIL!E$8)</f>
        <v>9.3993115271588115E-2</v>
      </c>
      <c r="F49" s="17">
        <f>F28/(1+$G$22+DINAMICA_NOM_PIL!F$8)</f>
        <v>9.9769217329412282E-2</v>
      </c>
      <c r="G49" s="17">
        <f>G28/(1+$G$22+DINAMICA_NOM_PIL!G$8)</f>
        <v>0.10867792766881566</v>
      </c>
      <c r="H49" s="17">
        <f>H28/(1+$G$22+DINAMICA_NOM_PIL!H$8)</f>
        <v>0.12461475098136028</v>
      </c>
      <c r="I49" s="17">
        <f>I28/(1+$G$22+DINAMICA_NOM_PIL!I$8)</f>
        <v>0.13606981581699884</v>
      </c>
      <c r="J49" s="17">
        <f>J28/(1+$G$22+DINAMICA_NOM_PIL!J$8)</f>
        <v>0.14646487200157629</v>
      </c>
      <c r="K49" s="17">
        <f>K28/(1+$G$22+DINAMICA_NOM_PIL!K$8)</f>
        <v>0.15719846558684605</v>
      </c>
      <c r="L49" s="17">
        <f>L28/(1+$G$22+DINAMICA_NOM_PIL!L$8)</f>
        <v>0.16742878560283081</v>
      </c>
      <c r="M49" s="17">
        <f>M28/(1+$G$22+DINAMICA_NOM_PIL!M$8)</f>
        <v>0.18230202095117176</v>
      </c>
      <c r="N49" s="17">
        <f>N28/(1+$G$22+DINAMICA_NOM_PIL!N$8)</f>
        <v>0.19686180593368979</v>
      </c>
      <c r="O49" s="17">
        <f>O28/(1+$G$22+DINAMICA_NOM_PIL!O$8)</f>
        <v>0.21046638591567862</v>
      </c>
      <c r="P49" s="17">
        <f>P28/(1+$G$22+DINAMICA_NOM_PIL!P$8)</f>
        <v>0.22335482460947456</v>
      </c>
      <c r="Q49" s="17">
        <f>Q28/(1+$G$22+DINAMICA_NOM_PIL!Q$8)</f>
        <v>0.23861556132506531</v>
      </c>
      <c r="R49" s="17">
        <f>R28/(1+$G$22+DINAMICA_NOM_PIL!R$8)</f>
        <v>0.25164066132635549</v>
      </c>
      <c r="S49" s="17">
        <f>S28/(1+$G$22+DINAMICA_NOM_PIL!S$8)</f>
        <v>0.26923912626630797</v>
      </c>
      <c r="T49" s="17">
        <f>T28/(1+$G$22+DINAMICA_NOM_PIL!T$8)</f>
        <v>0.28871940662137652</v>
      </c>
      <c r="U49" s="17">
        <f>U28/(1+$G$22+DINAMICA_NOM_PIL!U$8)</f>
        <v>0.30052002119917626</v>
      </c>
      <c r="V49" s="18">
        <f t="shared" si="51"/>
        <v>0.31112880065871884</v>
      </c>
      <c r="W49" s="18">
        <f t="shared" si="52"/>
        <v>0.31112880065871884</v>
      </c>
      <c r="X49" s="18">
        <f t="shared" si="53"/>
        <v>0.31112880065871884</v>
      </c>
      <c r="Y49" s="18">
        <f t="shared" si="54"/>
        <v>0.31112880065871884</v>
      </c>
      <c r="AC49" s="16" t="s">
        <v>1</v>
      </c>
      <c r="AE49" s="26">
        <f>DINAMICA_VITA_ATTESA!Z14</f>
        <v>0.10588863636363638</v>
      </c>
    </row>
    <row r="50" spans="1:31" ht="22" thickTop="1" thickBot="1">
      <c r="A50" s="16" t="s">
        <v>2</v>
      </c>
      <c r="B50" s="17">
        <f>B29/(1+$G$22+DINAMICA_NOM_PIL!B$8)</f>
        <v>7.9932234913309266E-2</v>
      </c>
      <c r="C50" s="17">
        <f>C29/(1+$G$22+DINAMICA_NOM_PIL!C$8)</f>
        <v>8.2547281873449188E-2</v>
      </c>
      <c r="D50" s="17">
        <f>D29/(1+$G$22+DINAMICA_NOM_PIL!D$8)</f>
        <v>9.2600387386143276E-2</v>
      </c>
      <c r="E50" s="17">
        <f>E29/(1+$G$22+DINAMICA_NOM_PIL!E$8)</f>
        <v>0.10048091825695563</v>
      </c>
      <c r="F50" s="17">
        <f>F29/(1+$G$22+DINAMICA_NOM_PIL!F$8)</f>
        <v>0.10666359268679569</v>
      </c>
      <c r="G50" s="17">
        <f>G29/(1+$G$22+DINAMICA_NOM_PIL!G$8)</f>
        <v>0.11618649594056629</v>
      </c>
      <c r="H50" s="17">
        <f>H29/(1+$G$22+DINAMICA_NOM_PIL!H$8)</f>
        <v>0.13320862583347803</v>
      </c>
      <c r="I50" s="17">
        <f>I29/(1+$G$22+DINAMICA_NOM_PIL!I$8)</f>
        <v>0.14541810196731611</v>
      </c>
      <c r="J50" s="17">
        <f>J29/(1+$G$22+DINAMICA_NOM_PIL!J$8)</f>
        <v>0.15646613515552796</v>
      </c>
      <c r="K50" s="17">
        <f>K29/(1+$G$22+DINAMICA_NOM_PIL!K$8)</f>
        <v>0.16783906424930853</v>
      </c>
      <c r="L50" s="17">
        <f>L29/(1+$G$22+DINAMICA_NOM_PIL!L$8)</f>
        <v>0.1786288843388833</v>
      </c>
      <c r="M50" s="17">
        <f>M29/(1+$G$22+DINAMICA_NOM_PIL!M$8)</f>
        <v>0.19431221961072978</v>
      </c>
      <c r="N50" s="17">
        <f>N29/(1+$G$22+DINAMICA_NOM_PIL!N$8)</f>
        <v>0.20958428847603905</v>
      </c>
      <c r="O50" s="17">
        <f>O29/(1+$G$22+DINAMICA_NOM_PIL!O$8)</f>
        <v>0.22374911558592511</v>
      </c>
      <c r="P50" s="17">
        <f>P29/(1+$G$22+DINAMICA_NOM_PIL!P$8)</f>
        <v>0.23704929232004279</v>
      </c>
      <c r="Q50" s="17">
        <f>Q29/(1+$G$22+DINAMICA_NOM_PIL!Q$8)</f>
        <v>0.25274355206170984</v>
      </c>
      <c r="R50" s="17">
        <f>R29/(1+$G$22+DINAMICA_NOM_PIL!R$8)</f>
        <v>0.2659265108043351</v>
      </c>
      <c r="S50" s="17">
        <f>S29/(1+$G$22+DINAMICA_NOM_PIL!S$8)</f>
        <v>0.28376938477755626</v>
      </c>
      <c r="T50" s="17">
        <f>T29/(1+$G$22+DINAMICA_NOM_PIL!T$8)</f>
        <v>0.30337389836032624</v>
      </c>
      <c r="U50" s="17">
        <f>U29/(1+$G$22+DINAMICA_NOM_PIL!U$8)</f>
        <v>0.31466869427923744</v>
      </c>
      <c r="V50" s="18">
        <f t="shared" si="51"/>
        <v>0.32446376687336981</v>
      </c>
      <c r="W50" s="18">
        <f t="shared" si="52"/>
        <v>0.32446376687336981</v>
      </c>
      <c r="X50" s="18">
        <f t="shared" si="53"/>
        <v>0.32446376687336981</v>
      </c>
      <c r="Y50" s="18">
        <f t="shared" si="54"/>
        <v>0.32446376687336981</v>
      </c>
      <c r="AC50" s="16" t="s">
        <v>2</v>
      </c>
      <c r="AE50" s="26">
        <f>DINAMICA_VITA_ATTESA!Z15</f>
        <v>0.10467499999999998</v>
      </c>
    </row>
    <row r="51" spans="1:31" ht="22" thickTop="1" thickBot="1">
      <c r="A51" s="16" t="s">
        <v>3</v>
      </c>
      <c r="B51" s="17">
        <f>B30/(1+$G$22+DINAMICA_NOM_PIL!B$8)</f>
        <v>8.529137137093408E-2</v>
      </c>
      <c r="C51" s="17">
        <f>C30/(1+$G$22+DINAMICA_NOM_PIL!C$8)</f>
        <v>8.8109664833969301E-2</v>
      </c>
      <c r="D51" s="17">
        <f>D30/(1+$G$22+DINAMICA_NOM_PIL!D$8)</f>
        <v>9.8884664725548146E-2</v>
      </c>
      <c r="E51" s="17">
        <f>E30/(1+$G$22+DINAMICA_NOM_PIL!E$8)</f>
        <v>0.10736112090593931</v>
      </c>
      <c r="F51" s="17">
        <f>F30/(1+$G$22+DINAMICA_NOM_PIL!F$8)</f>
        <v>0.11404400676148461</v>
      </c>
      <c r="G51" s="17">
        <f>G30/(1+$G$22+DINAMICA_NOM_PIL!G$8)</f>
        <v>0.12432064321253211</v>
      </c>
      <c r="H51" s="17">
        <f>H30/(1+$G$22+DINAMICA_NOM_PIL!H$8)</f>
        <v>0.14265343389870988</v>
      </c>
      <c r="I51" s="17">
        <f>I30/(1+$G$22+DINAMICA_NOM_PIL!I$8)</f>
        <v>0.15586676006375655</v>
      </c>
      <c r="J51" s="17">
        <f>J30/(1+$G$22+DINAMICA_NOM_PIL!J$8)</f>
        <v>0.16786295914087304</v>
      </c>
      <c r="K51" s="17">
        <f>K30/(1+$G$22+DINAMICA_NOM_PIL!K$8)</f>
        <v>0.18023225311464072</v>
      </c>
      <c r="L51" s="17">
        <f>L30/(1+$G$22+DINAMICA_NOM_PIL!L$8)</f>
        <v>0.19199615733801995</v>
      </c>
      <c r="M51" s="17">
        <f>M30/(1+$G$22+DINAMICA_NOM_PIL!M$8)</f>
        <v>0.20904025581244398</v>
      </c>
      <c r="N51" s="17">
        <f>N30/(1+$G$22+DINAMICA_NOM_PIL!N$8)</f>
        <v>0.2256611429828389</v>
      </c>
      <c r="O51" s="17">
        <f>O30/(1+$G$22+DINAMICA_NOM_PIL!O$8)</f>
        <v>0.24110144800693015</v>
      </c>
      <c r="P51" s="17">
        <f>P30/(1+$G$22+DINAMICA_NOM_PIL!P$8)</f>
        <v>0.25561407168410205</v>
      </c>
      <c r="Q51" s="17">
        <f>Q30/(1+$G$22+DINAMICA_NOM_PIL!Q$8)</f>
        <v>0.27270886906340197</v>
      </c>
      <c r="R51" s="17">
        <f>R30/(1+$G$22+DINAMICA_NOM_PIL!R$8)</f>
        <v>0.28709304965444943</v>
      </c>
      <c r="S51" s="17">
        <f>S30/(1+$G$22+DINAMICA_NOM_PIL!S$8)</f>
        <v>0.30651222402200518</v>
      </c>
      <c r="T51" s="17">
        <f>T30/(1+$G$22+DINAMICA_NOM_PIL!T$8)</f>
        <v>0.32785504665605752</v>
      </c>
      <c r="U51" s="17">
        <f>U30/(1+$G$22+DINAMICA_NOM_PIL!U$8)</f>
        <v>0.34026227113138835</v>
      </c>
      <c r="V51" s="18">
        <f t="shared" si="51"/>
        <v>0.3511336993026718</v>
      </c>
      <c r="W51" s="18">
        <f t="shared" si="52"/>
        <v>0.3511336993026718</v>
      </c>
      <c r="X51" s="18">
        <f t="shared" si="53"/>
        <v>0.3511336993026718</v>
      </c>
      <c r="Y51" s="18">
        <f t="shared" si="54"/>
        <v>0.3511336993026718</v>
      </c>
      <c r="AC51" s="16" t="s">
        <v>3</v>
      </c>
      <c r="AE51" s="26">
        <f>DINAMICA_VITA_ATTESA!Z16</f>
        <v>0.10270227272727271</v>
      </c>
    </row>
    <row r="52" spans="1:31" ht="22" thickTop="1" thickBot="1">
      <c r="A52" s="16" t="s">
        <v>4</v>
      </c>
      <c r="B52" s="17">
        <f>B31/(1+$G$22+DINAMICA_NOM_PIL!B$8)</f>
        <v>9.0975831826729484E-2</v>
      </c>
      <c r="C52" s="17">
        <f>C31/(1+$G$22+DINAMICA_NOM_PIL!C$8)</f>
        <v>9.388715520536367E-2</v>
      </c>
      <c r="D52" s="17">
        <f>D31/(1+$G$22+DINAMICA_NOM_PIL!D$8)</f>
        <v>0.10528821004193006</v>
      </c>
      <c r="E52" s="17">
        <f>E31/(1+$G$22+DINAMICA_NOM_PIL!E$8)</f>
        <v>0.1142542794236597</v>
      </c>
      <c r="F52" s="17">
        <f>F31/(1+$G$22+DINAMICA_NOM_PIL!F$8)</f>
        <v>0.12133280611890086</v>
      </c>
      <c r="G52" s="17">
        <f>G31/(1+$G$22+DINAMICA_NOM_PIL!G$8)</f>
        <v>0.13226150576019527</v>
      </c>
      <c r="H52" s="17">
        <f>H31/(1+$G$22+DINAMICA_NOM_PIL!H$8)</f>
        <v>0.1517953680750769</v>
      </c>
      <c r="I52" s="17">
        <f>I31/(1+$G$22+DINAMICA_NOM_PIL!I$8)</f>
        <v>0.16592584604949037</v>
      </c>
      <c r="J52" s="17">
        <f>J31/(1+$G$22+DINAMICA_NOM_PIL!J$8)</f>
        <v>0.17881055658556799</v>
      </c>
      <c r="K52" s="17">
        <f>K31/(1+$G$22+DINAMICA_NOM_PIL!K$8)</f>
        <v>0.19214800513179128</v>
      </c>
      <c r="L52" s="17">
        <f>L31/(1+$G$22+DINAMICA_NOM_PIL!L$8)</f>
        <v>0.20489918607448895</v>
      </c>
      <c r="M52" s="17">
        <f>M31/(1+$G$22+DINAMICA_NOM_PIL!M$8)</f>
        <v>0.22335236206759085</v>
      </c>
      <c r="N52" s="17">
        <f>N31/(1+$G$22+DINAMICA_NOM_PIL!N$8)</f>
        <v>0.24142648509943659</v>
      </c>
      <c r="O52" s="17">
        <f>O31/(1+$G$22+DINAMICA_NOM_PIL!O$8)</f>
        <v>0.25830424965334842</v>
      </c>
      <c r="P52" s="17">
        <f>P31/(1+$G$22+DINAMICA_NOM_PIL!P$8)</f>
        <v>0.27424063700140849</v>
      </c>
      <c r="Q52" s="17">
        <f>Q31/(1+$G$22+DINAMICA_NOM_PIL!Q$8)</f>
        <v>0.29298218686852301</v>
      </c>
      <c r="R52" s="17">
        <f>R31/(1+$G$22+DINAMICA_NOM_PIL!R$8)</f>
        <v>0.3088139477570564</v>
      </c>
      <c r="S52" s="17">
        <f>S31/(1+$G$22+DINAMICA_NOM_PIL!S$8)</f>
        <v>0.33001709080072839</v>
      </c>
      <c r="T52" s="17">
        <f>T31/(1+$G$22+DINAMICA_NOM_PIL!T$8)</f>
        <v>0.3531791861427872</v>
      </c>
      <c r="U52" s="17">
        <f>U31/(1+$G$22+DINAMICA_NOM_PIL!U$8)</f>
        <v>0.36649550964414818</v>
      </c>
      <c r="V52" s="18">
        <f t="shared" si="51"/>
        <v>0.37780363173197373</v>
      </c>
      <c r="W52" s="18">
        <f t="shared" si="52"/>
        <v>0.37780363173197373</v>
      </c>
      <c r="X52" s="18">
        <f t="shared" si="53"/>
        <v>0.37780363173197373</v>
      </c>
      <c r="Y52" s="18">
        <f t="shared" si="54"/>
        <v>0.37780363173197373</v>
      </c>
      <c r="AC52" s="16" t="s">
        <v>4</v>
      </c>
      <c r="AE52" s="26">
        <f>DINAMICA_VITA_ATTESA!Z17</f>
        <v>0.10053863636363633</v>
      </c>
    </row>
    <row r="53" spans="1:31" ht="22" thickTop="1" thickBot="1">
      <c r="A53" s="16" t="s">
        <v>5</v>
      </c>
      <c r="B53" s="17">
        <f>B32/(1+$G$22+DINAMICA_NOM_PIL!B$8)</f>
        <v>9.8311571176908516E-2</v>
      </c>
      <c r="C53" s="17">
        <f>C32/(1+$G$22+DINAMICA_NOM_PIL!C$8)</f>
        <v>0.10112526704729233</v>
      </c>
      <c r="D53" s="17">
        <f>D32/(1+$G$22+DINAMICA_NOM_PIL!D$8)</f>
        <v>0.11305896645833305</v>
      </c>
      <c r="E53" s="17">
        <f>E32/(1+$G$22+DINAMICA_NOM_PIL!E$8)</f>
        <v>0.12234162392100899</v>
      </c>
      <c r="F53" s="17">
        <f>F32/(1+$G$22+DINAMICA_NOM_PIL!F$8)</f>
        <v>0.12958908537537583</v>
      </c>
      <c r="G53" s="17">
        <f>G32/(1+$G$22+DINAMICA_NOM_PIL!G$8)</f>
        <v>0.1409388339790042</v>
      </c>
      <c r="H53" s="17">
        <f>H32/(1+$G$22+DINAMICA_NOM_PIL!H$8)</f>
        <v>0.16143133018626721</v>
      </c>
      <c r="I53" s="17">
        <f>I32/(1+$G$22+DINAMICA_NOM_PIL!I$8)</f>
        <v>0.17615991875670253</v>
      </c>
      <c r="J53" s="17">
        <f>J32/(1+$G$22+DINAMICA_NOM_PIL!J$8)</f>
        <v>0.18957840483795979</v>
      </c>
      <c r="K53" s="17">
        <f>K32/(1+$G$22+DINAMICA_NOM_PIL!K$8)</f>
        <v>0.20350807359377759</v>
      </c>
      <c r="L53" s="17">
        <f>L32/(1+$G$22+DINAMICA_NOM_PIL!L$8)</f>
        <v>0.21686727947527612</v>
      </c>
      <c r="M53" s="17">
        <f>M32/(1+$G$22+DINAMICA_NOM_PIL!M$8)</f>
        <v>0.23633278077321246</v>
      </c>
      <c r="N53" s="17">
        <f>N32/(1+$G$22+DINAMICA_NOM_PIL!N$8)</f>
        <v>0.25549787380336786</v>
      </c>
      <c r="O53" s="17">
        <f>O32/(1+$G$22+DINAMICA_NOM_PIL!O$8)</f>
        <v>0.27353663504284564</v>
      </c>
      <c r="P53" s="17">
        <f>P32/(1+$G$22+DINAMICA_NOM_PIL!P$8)</f>
        <v>0.29076372794562844</v>
      </c>
      <c r="Q53" s="17">
        <f>Q32/(1+$G$22+DINAMICA_NOM_PIL!Q$8)</f>
        <v>0.3112118212657316</v>
      </c>
      <c r="R53" s="17">
        <f>R32/(1+$G$22+DINAMICA_NOM_PIL!R$8)</f>
        <v>0.32888951792397214</v>
      </c>
      <c r="S53" s="17">
        <f>S32/(1+$G$22+DINAMICA_NOM_PIL!S$8)</f>
        <v>0.35271373877793633</v>
      </c>
      <c r="T53" s="17">
        <f>T32/(1+$G$22+DINAMICA_NOM_PIL!T$8)</f>
        <v>0.37921586758283832</v>
      </c>
      <c r="U53" s="17">
        <f>U32/(1+$G$22+DINAMICA_NOM_PIL!U$8)</f>
        <v>0.39585315465959092</v>
      </c>
      <c r="V53" s="18">
        <f t="shared" si="51"/>
        <v>0.41114104726860107</v>
      </c>
      <c r="W53" s="18">
        <f t="shared" si="52"/>
        <v>0.41114104726860107</v>
      </c>
      <c r="X53" s="18">
        <f t="shared" si="53"/>
        <v>0.41114104726860107</v>
      </c>
      <c r="Y53" s="18">
        <f t="shared" si="54"/>
        <v>0.41114104726860107</v>
      </c>
      <c r="AC53" s="16" t="s">
        <v>5</v>
      </c>
      <c r="AE53" s="26">
        <f>DINAMICA_VITA_ATTESA!Z18</f>
        <v>9.849090909090906E-2</v>
      </c>
    </row>
    <row r="54" spans="1:31" ht="22" thickTop="1" thickBot="1">
      <c r="A54" s="16" t="s">
        <v>6</v>
      </c>
      <c r="B54" s="17">
        <f>B33/(1+$G$22+DINAMICA_NOM_PIL!B$8)</f>
        <v>0.109916214602129</v>
      </c>
      <c r="C54" s="17">
        <f>C33/(1+$G$22+DINAMICA_NOM_PIL!C$8)</f>
        <v>0.11248435578978622</v>
      </c>
      <c r="D54" s="17">
        <f>D33/(1+$G$22+DINAMICA_NOM_PIL!D$8)</f>
        <v>0.12511893206916488</v>
      </c>
      <c r="E54" s="17">
        <f>E33/(1+$G$22+DINAMICA_NOM_PIL!E$8)</f>
        <v>0.13471078277129539</v>
      </c>
      <c r="F54" s="17">
        <f>F33/(1+$G$22+DINAMICA_NOM_PIL!F$8)</f>
        <v>0.14198556613741581</v>
      </c>
      <c r="G54" s="17">
        <f>G33/(1+$G$22+DINAMICA_NOM_PIL!G$8)</f>
        <v>0.1536748561179471</v>
      </c>
      <c r="H54" s="17">
        <f>H33/(1+$G$22+DINAMICA_NOM_PIL!H$8)</f>
        <v>0.17519176017316457</v>
      </c>
      <c r="I54" s="17">
        <f>I33/(1+$G$22+DINAMICA_NOM_PIL!I$8)</f>
        <v>0.19030464452047771</v>
      </c>
      <c r="J54" s="17">
        <f>J33/(1+$G$22+DINAMICA_NOM_PIL!J$8)</f>
        <v>0.20389741528439451</v>
      </c>
      <c r="K54" s="17">
        <f>K33/(1+$G$22+DINAMICA_NOM_PIL!K$8)</f>
        <v>0.21794448772062597</v>
      </c>
      <c r="L54" s="17">
        <f>L33/(1+$G$22+DINAMICA_NOM_PIL!L$8)</f>
        <v>0.23128726384339404</v>
      </c>
      <c r="M54" s="17">
        <f>M33/(1+$G$22+DINAMICA_NOM_PIL!M$8)</f>
        <v>0.25102224565858561</v>
      </c>
      <c r="N54" s="17">
        <f>N33/(1+$G$22+DINAMICA_NOM_PIL!N$8)</f>
        <v>0.27028470134984933</v>
      </c>
      <c r="O54" s="17">
        <f>O33/(1+$G$22+DINAMICA_NOM_PIL!O$8)</f>
        <v>0.28819195216094329</v>
      </c>
      <c r="P54" s="17">
        <f>P33/(1+$G$22+DINAMICA_NOM_PIL!P$8)</f>
        <v>0.30506196389262735</v>
      </c>
      <c r="Q54" s="17">
        <f>Q33/(1+$G$22+DINAMICA_NOM_PIL!Q$8)</f>
        <v>0.32507959462644914</v>
      </c>
      <c r="R54" s="17">
        <f>R33/(1+$G$22+DINAMICA_NOM_PIL!R$8)</f>
        <v>0.34191698500976359</v>
      </c>
      <c r="S54" s="17">
        <f>S33/(1+$G$22+DINAMICA_NOM_PIL!S$8)</f>
        <v>0.36477111493828024</v>
      </c>
      <c r="T54" s="17">
        <f>T33/(1+$G$22+DINAMICA_NOM_PIL!T$8)</f>
        <v>0.38988327056084426</v>
      </c>
      <c r="U54" s="17">
        <f>U33/(1+$G$22+DINAMICA_NOM_PIL!U$8)</f>
        <v>0.4042792932907705</v>
      </c>
      <c r="V54" s="18">
        <f t="shared" si="51"/>
        <v>0.41668707768313712</v>
      </c>
      <c r="W54" s="18">
        <f t="shared" si="52"/>
        <v>0.41668707768313712</v>
      </c>
      <c r="X54" s="18">
        <f t="shared" si="53"/>
        <v>0.41668707768313712</v>
      </c>
      <c r="Y54" s="18">
        <f t="shared" si="54"/>
        <v>0.41668707768313712</v>
      </c>
      <c r="AC54" s="16" t="s">
        <v>6</v>
      </c>
      <c r="AE54" s="26">
        <f>DINAMICA_VITA_ATTESA!Z19</f>
        <v>9.6786363636363643E-2</v>
      </c>
    </row>
    <row r="55" spans="1:31" ht="22" thickTop="1" thickBot="1">
      <c r="A55" s="16" t="s">
        <v>7</v>
      </c>
      <c r="B55" s="17">
        <f>B34/(1+$G$22+DINAMICA_NOM_PIL!B$8)</f>
        <v>0.12900683935848134</v>
      </c>
      <c r="C55" s="17">
        <f>C34/(1+$G$22+DINAMICA_NOM_PIL!C$8)</f>
        <v>0.13137655638219439</v>
      </c>
      <c r="D55" s="17">
        <f>D34/(1+$G$22+DINAMICA_NOM_PIL!D$8)</f>
        <v>0.14537816255159619</v>
      </c>
      <c r="E55" s="17">
        <f>E34/(1+$G$22+DINAMICA_NOM_PIL!E$8)</f>
        <v>0.15567639157788274</v>
      </c>
      <c r="F55" s="17">
        <f>F34/(1+$G$22+DINAMICA_NOM_PIL!F$8)</f>
        <v>0.16316420374057877</v>
      </c>
      <c r="G55" s="17">
        <f>G34/(1+$G$22+DINAMICA_NOM_PIL!G$8)</f>
        <v>0.17558446228338798</v>
      </c>
      <c r="H55" s="17">
        <f>H34/(1+$G$22+DINAMICA_NOM_PIL!H$8)</f>
        <v>0.19900871597091788</v>
      </c>
      <c r="I55" s="17">
        <f>I34/(1+$G$22+DINAMICA_NOM_PIL!I$8)</f>
        <v>0.21492638250735091</v>
      </c>
      <c r="J55" s="17">
        <f>J34/(1+$G$22+DINAMICA_NOM_PIL!J$8)</f>
        <v>0.22896997104601111</v>
      </c>
      <c r="K55" s="17">
        <f>K34/(1+$G$22+DINAMICA_NOM_PIL!K$8)</f>
        <v>0.24340225720020428</v>
      </c>
      <c r="L55" s="17">
        <f>L34/(1+$G$22+DINAMICA_NOM_PIL!L$8)</f>
        <v>0.25696328016662123</v>
      </c>
      <c r="M55" s="17">
        <f>M34/(1+$G$22+DINAMICA_NOM_PIL!M$8)</f>
        <v>0.27755286239543153</v>
      </c>
      <c r="N55" s="17">
        <f>N34/(1+$G$22+DINAMICA_NOM_PIL!N$8)</f>
        <v>0.29756901881461656</v>
      </c>
      <c r="O55" s="17">
        <f>O34/(1+$G$22+DINAMICA_NOM_PIL!O$8)</f>
        <v>0.31611374072082377</v>
      </c>
      <c r="P55" s="17">
        <f>P34/(1+$G$22+DINAMICA_NOM_PIL!P$8)</f>
        <v>0.33361718535013019</v>
      </c>
      <c r="Q55" s="17">
        <f>Q34/(1+$G$22+DINAMICA_NOM_PIL!Q$8)</f>
        <v>0.35472227823905778</v>
      </c>
      <c r="R55" s="17">
        <f>R34/(1+$G$22+DINAMICA_NOM_PIL!R$8)</f>
        <v>0.37258552550434854</v>
      </c>
      <c r="S55" s="17">
        <f>S34/(1+$G$22+DINAMICA_NOM_PIL!S$8)</f>
        <v>0.39730008211462609</v>
      </c>
      <c r="T55" s="17">
        <f>T34/(1+$G$22+DINAMICA_NOM_PIL!T$8)</f>
        <v>0.4248313312063024</v>
      </c>
      <c r="U55" s="17">
        <f>U34/(1+$G$22+DINAMICA_NOM_PIL!U$8)</f>
        <v>0.44108734121184562</v>
      </c>
      <c r="V55" s="18">
        <f t="shared" si="51"/>
        <v>0.45557052363430067</v>
      </c>
      <c r="W55" s="18">
        <f t="shared" si="52"/>
        <v>0.45557052363430067</v>
      </c>
      <c r="X55" s="18">
        <f t="shared" si="53"/>
        <v>0.45557052363430067</v>
      </c>
      <c r="Y55" s="18">
        <f t="shared" si="54"/>
        <v>0.45557052363430067</v>
      </c>
      <c r="AC55" s="16" t="s">
        <v>7</v>
      </c>
      <c r="AE55" s="26">
        <f>DINAMICA_VITA_ATTESA!Z20</f>
        <v>9.479772727272727E-2</v>
      </c>
    </row>
    <row r="56" spans="1:31" ht="22" thickTop="1" thickBot="1">
      <c r="A56" s="16" t="s">
        <v>8</v>
      </c>
      <c r="B56" s="17">
        <f>B35/(1+$G$22+DINAMICA_NOM_PIL!B$8)</f>
        <v>0.15822670699459448</v>
      </c>
      <c r="C56" s="17">
        <f>C35/(1+$G$22+DINAMICA_NOM_PIL!C$8)</f>
        <v>0.1608135126353539</v>
      </c>
      <c r="D56" s="17">
        <f>D35/(1+$G$22+DINAMICA_NOM_PIL!D$8)</f>
        <v>0.17750068882808678</v>
      </c>
      <c r="E56" s="17">
        <f>E35/(1+$G$22+DINAMICA_NOM_PIL!E$8)</f>
        <v>0.18947975802207215</v>
      </c>
      <c r="F56" s="17">
        <f>F35/(1+$G$22+DINAMICA_NOM_PIL!F$8)</f>
        <v>0.19784857305557971</v>
      </c>
      <c r="G56" s="17">
        <f>G35/(1+$G$22+DINAMICA_NOM_PIL!G$8)</f>
        <v>0.21197209947728071</v>
      </c>
      <c r="H56" s="17">
        <f>H35/(1+$G$22+DINAMICA_NOM_PIL!H$8)</f>
        <v>0.2390323157233982</v>
      </c>
      <c r="I56" s="17">
        <f>I35/(1+$G$22+DINAMICA_NOM_PIL!I$8)</f>
        <v>0.25666580103663089</v>
      </c>
      <c r="J56" s="17">
        <f>J35/(1+$G$22+DINAMICA_NOM_PIL!J$8)</f>
        <v>0.27167638327015242</v>
      </c>
      <c r="K56" s="17">
        <f>K35/(1+$G$22+DINAMICA_NOM_PIL!K$8)</f>
        <v>0.28674776932417928</v>
      </c>
      <c r="L56" s="17">
        <f>L35/(1+$G$22+DINAMICA_NOM_PIL!L$8)</f>
        <v>0.30037856743453861</v>
      </c>
      <c r="M56" s="17">
        <f>M35/(1+$G$22+DINAMICA_NOM_PIL!M$8)</f>
        <v>0.32174287038896682</v>
      </c>
      <c r="N56" s="17">
        <f>N35/(1+$G$22+DINAMICA_NOM_PIL!N$8)</f>
        <v>0.3418950343911073</v>
      </c>
      <c r="O56" s="17">
        <f>O35/(1+$G$22+DINAMICA_NOM_PIL!O$8)</f>
        <v>0.3598432282062774</v>
      </c>
      <c r="P56" s="17">
        <f>P35/(1+$G$22+DINAMICA_NOM_PIL!P$8)</f>
        <v>0.37615577845505549</v>
      </c>
      <c r="Q56" s="17">
        <f>Q35/(1+$G$22+DINAMICA_NOM_PIL!Q$8)</f>
        <v>0.39611400262206364</v>
      </c>
      <c r="R56" s="17">
        <f>R35/(1+$G$22+DINAMICA_NOM_PIL!R$8)</f>
        <v>0.41212697468225151</v>
      </c>
      <c r="S56" s="17">
        <f>S35/(1+$G$22+DINAMICA_NOM_PIL!S$8)</f>
        <v>0.43548928551399457</v>
      </c>
      <c r="T56" s="17">
        <f>T35/(1+$G$22+DINAMICA_NOM_PIL!T$8)</f>
        <v>0.46179901136803048</v>
      </c>
      <c r="U56" s="17">
        <f>U35/(1+$G$22+DINAMICA_NOM_PIL!U$8)</f>
        <v>0.47602788137452945</v>
      </c>
      <c r="V56" s="18">
        <f t="shared" si="51"/>
        <v>0.48890793917092795</v>
      </c>
      <c r="W56" s="18">
        <f t="shared" si="52"/>
        <v>0.48890793917092795</v>
      </c>
      <c r="X56" s="18">
        <f t="shared" si="53"/>
        <v>0.48890793917092795</v>
      </c>
      <c r="Y56" s="18">
        <f t="shared" si="54"/>
        <v>0.48890793917092795</v>
      </c>
      <c r="AC56" s="16" t="s">
        <v>8</v>
      </c>
      <c r="AE56" s="26">
        <f>DINAMICA_VITA_ATTESA!Z21</f>
        <v>9.2404545454545406E-2</v>
      </c>
    </row>
    <row r="57" spans="1:31" ht="22" thickTop="1" thickBot="1">
      <c r="A57" s="16" t="s">
        <v>9</v>
      </c>
      <c r="B57" s="17">
        <f>B36/(1+$G$22+DINAMICA_NOM_PIL!B$8)</f>
        <v>0.19756197143301171</v>
      </c>
      <c r="C57" s="17">
        <f>C36/(1+$G$22+DINAMICA_NOM_PIL!C$8)</f>
        <v>0.20131219828567387</v>
      </c>
      <c r="D57" s="17">
        <f>D36/(1+$G$22+DINAMICA_NOM_PIL!D$8)</f>
        <v>0.22272747957896602</v>
      </c>
      <c r="E57" s="17">
        <f>E36/(1+$G$22+DINAMICA_NOM_PIL!E$8)</f>
        <v>0.23825635904564366</v>
      </c>
      <c r="F57" s="17">
        <f>F36/(1+$G$22+DINAMICA_NOM_PIL!F$8)</f>
        <v>0.24921879518496126</v>
      </c>
      <c r="G57" s="17">
        <f>G36/(1+$G$22+DINAMICA_NOM_PIL!G$8)</f>
        <v>0.26737715055888162</v>
      </c>
      <c r="H57" s="17">
        <f>H36/(1+$G$22+DINAMICA_NOM_PIL!H$8)</f>
        <v>0.30178733996746432</v>
      </c>
      <c r="I57" s="17">
        <f>I36/(1+$G$22+DINAMICA_NOM_PIL!I$8)</f>
        <v>0.3241736615905722</v>
      </c>
      <c r="J57" s="17">
        <f>J36/(1+$G$22+DINAMICA_NOM_PIL!J$8)</f>
        <v>0.34304749612901947</v>
      </c>
      <c r="K57" s="17">
        <f>K36/(1+$G$22+DINAMICA_NOM_PIL!K$8)</f>
        <v>0.3617246101702799</v>
      </c>
      <c r="L57" s="17">
        <f>L36/(1+$G$22+DINAMICA_NOM_PIL!L$8)</f>
        <v>0.37822963836258894</v>
      </c>
      <c r="M57" s="17">
        <f>M36/(1+$G$22+DINAMICA_NOM_PIL!M$8)</f>
        <v>0.40399944475167998</v>
      </c>
      <c r="N57" s="17">
        <f>N36/(1+$G$22+DINAMICA_NOM_PIL!N$8)</f>
        <v>0.42762504633876963</v>
      </c>
      <c r="O57" s="17">
        <f>O36/(1+$G$22+DINAMICA_NOM_PIL!O$8)</f>
        <v>0.44773850698397022</v>
      </c>
      <c r="P57" s="17">
        <f>P36/(1+$G$22+DINAMICA_NOM_PIL!P$8)</f>
        <v>0.46492449085119542</v>
      </c>
      <c r="Q57" s="17">
        <f>Q36/(1+$G$22+DINAMICA_NOM_PIL!Q$8)</f>
        <v>0.48552604837644175</v>
      </c>
      <c r="R57" s="17">
        <f>R36/(1+$G$22+DINAMICA_NOM_PIL!R$8)</f>
        <v>0.50000720348904937</v>
      </c>
      <c r="S57" s="17">
        <f>S36/(1+$G$22+DINAMICA_NOM_PIL!S$8)</f>
        <v>0.5218442193297026</v>
      </c>
      <c r="T57" s="17">
        <f>T36/(1+$G$22+DINAMICA_NOM_PIL!T$8)</f>
        <v>0.54522762477467568</v>
      </c>
      <c r="U57" s="17">
        <f>U36/(1+$G$22+DINAMICA_NOM_PIL!U$8)</f>
        <v>0.55223846250222985</v>
      </c>
      <c r="V57" s="18">
        <f t="shared" si="51"/>
        <v>0.5555827702441829</v>
      </c>
      <c r="W57" s="18">
        <f t="shared" si="52"/>
        <v>0.5555827702441829</v>
      </c>
      <c r="X57" s="18">
        <f t="shared" si="53"/>
        <v>0.5555827702441829</v>
      </c>
      <c r="Y57" s="18">
        <f t="shared" si="54"/>
        <v>0.5555827702441829</v>
      </c>
      <c r="AC57" s="16" t="s">
        <v>9</v>
      </c>
      <c r="AE57" s="26">
        <f>DINAMICA_VITA_ATTESA!Z22</f>
        <v>8.8790909090909087E-2</v>
      </c>
    </row>
    <row r="58" spans="1:31" ht="22" thickTop="1" thickBot="1">
      <c r="A58" s="16" t="s">
        <v>10</v>
      </c>
      <c r="B58" s="17">
        <f>B37/(1+$G$22+DINAMICA_NOM_PIL!B$8)</f>
        <v>0.24237403446302649</v>
      </c>
      <c r="C58" s="17">
        <f>C37/(1+$G$22+DINAMICA_NOM_PIL!C$8)</f>
        <v>0.24807658044113784</v>
      </c>
      <c r="D58" s="17">
        <f>D37/(1+$G$22+DINAMICA_NOM_PIL!D$8)</f>
        <v>0.2757279261853367</v>
      </c>
      <c r="E58" s="17">
        <f>E37/(1+$G$22+DINAMICA_NOM_PIL!E$8)</f>
        <v>0.29634822784550158</v>
      </c>
      <c r="F58" s="17">
        <f>F37/(1+$G$22+DINAMICA_NOM_PIL!F$8)</f>
        <v>0.31149435214540933</v>
      </c>
      <c r="G58" s="17">
        <f>G37/(1+$G$22+DINAMICA_NOM_PIL!G$8)</f>
        <v>0.33586653797284943</v>
      </c>
      <c r="H58" s="17">
        <f>H37/(1+$G$22+DINAMICA_NOM_PIL!H$8)</f>
        <v>0.3810470916154895</v>
      </c>
      <c r="I58" s="17">
        <f>I37/(1+$G$22+DINAMICA_NOM_PIL!I$8)</f>
        <v>0.41148410223510157</v>
      </c>
      <c r="J58" s="17">
        <f>J37/(1+$G$22+DINAMICA_NOM_PIL!J$8)</f>
        <v>0.43781435250850981</v>
      </c>
      <c r="K58" s="17">
        <f>K37/(1+$G$22+DINAMICA_NOM_PIL!K$8)</f>
        <v>0.46423402629994559</v>
      </c>
      <c r="L58" s="17">
        <f>L37/(1+$G$22+DINAMICA_NOM_PIL!L$8)</f>
        <v>0.48820299158911157</v>
      </c>
      <c r="M58" s="17">
        <f>M37/(1+$G$22+DINAMICA_NOM_PIL!M$8)</f>
        <v>0.52453513505353666</v>
      </c>
      <c r="N58" s="17">
        <f>N37/(1+$G$22+DINAMICA_NOM_PIL!N$8)</f>
        <v>0.55855948271820732</v>
      </c>
      <c r="O58" s="17">
        <f>O37/(1+$G$22+DINAMICA_NOM_PIL!O$8)</f>
        <v>0.58844801923769863</v>
      </c>
      <c r="P58" s="17">
        <f>P37/(1+$G$22+DINAMICA_NOM_PIL!P$8)</f>
        <v>0.6149091645421122</v>
      </c>
      <c r="Q58" s="17">
        <f>Q37/(1+$G$22+DINAMICA_NOM_PIL!Q$8)</f>
        <v>0.64633568468890101</v>
      </c>
      <c r="R58" s="17">
        <f>R37/(1+$G$22+DINAMICA_NOM_PIL!R$8)</f>
        <v>0.67006782185801494</v>
      </c>
      <c r="S58" s="17">
        <f>S37/(1+$G$22+DINAMICA_NOM_PIL!S$8)</f>
        <v>0.70416129209959477</v>
      </c>
      <c r="T58" s="17">
        <f>T37/(1+$G$22+DINAMICA_NOM_PIL!T$8)</f>
        <v>0.74098247054881972</v>
      </c>
      <c r="U58" s="17">
        <f>U37/(1+$G$22+DINAMICA_NOM_PIL!U$8)</f>
        <v>0.75612272280070647</v>
      </c>
      <c r="V58" s="18">
        <f t="shared" si="51"/>
        <v>0.76669932429301946</v>
      </c>
      <c r="W58" s="18">
        <f t="shared" si="52"/>
        <v>0.76669932429301946</v>
      </c>
      <c r="X58" s="18">
        <f t="shared" si="53"/>
        <v>0.76669932429301946</v>
      </c>
      <c r="Y58" s="18">
        <f t="shared" si="54"/>
        <v>0.76669932429301946</v>
      </c>
      <c r="AC58" s="16" t="s">
        <v>10</v>
      </c>
      <c r="AE58" s="26">
        <f>DINAMICA_VITA_ATTESA!Z23</f>
        <v>8.4304545454545479E-2</v>
      </c>
    </row>
    <row r="59" spans="1:31" ht="22" thickTop="1" thickBot="1">
      <c r="A59" s="16" t="s">
        <v>11</v>
      </c>
      <c r="B59" s="17">
        <f>B38/(1+$G$22+DINAMICA_NOM_PIL!B$8)</f>
        <v>0.28763432208604017</v>
      </c>
      <c r="C59" s="17">
        <f>C38/(1+$G$22+DINAMICA_NOM_PIL!C$8)</f>
        <v>0.29543364024003449</v>
      </c>
      <c r="D59" s="17">
        <f>D38/(1+$G$22+DINAMICA_NOM_PIL!D$8)</f>
        <v>0.32955420474795172</v>
      </c>
      <c r="E59" s="17">
        <f>E38/(1+$G$22+DINAMICA_NOM_PIL!E$8)</f>
        <v>0.35552990757405489</v>
      </c>
      <c r="F59" s="17">
        <f>F38/(1+$G$22+DINAMICA_NOM_PIL!F$8)</f>
        <v>0.37515514149147022</v>
      </c>
      <c r="G59" s="17">
        <f>G38/(1+$G$22+DINAMICA_NOM_PIL!G$8)</f>
        <v>0.40614113195631074</v>
      </c>
      <c r="H59" s="17">
        <f>H38/(1+$G$22+DINAMICA_NOM_PIL!H$8)</f>
        <v>0.46270498576480967</v>
      </c>
      <c r="I59" s="17">
        <f>I38/(1+$G$22+DINAMICA_NOM_PIL!I$8)</f>
        <v>0.50183680991985069</v>
      </c>
      <c r="J59" s="17">
        <f>J38/(1+$G$22+DINAMICA_NOM_PIL!J$8)</f>
        <v>0.53635746509560789</v>
      </c>
      <c r="K59" s="17">
        <f>K38/(1+$G$22+DINAMICA_NOM_PIL!K$8)</f>
        <v>0.57138479834926958</v>
      </c>
      <c r="L59" s="17">
        <f>L38/(1+$G$22+DINAMICA_NOM_PIL!L$8)</f>
        <v>0.60379909239010254</v>
      </c>
      <c r="M59" s="17">
        <f>M38/(1+$G$22+DINAMICA_NOM_PIL!M$8)</f>
        <v>0.6519867373063436</v>
      </c>
      <c r="N59" s="17">
        <f>N38/(1+$G$22+DINAMICA_NOM_PIL!N$8)</f>
        <v>0.6978699762273648</v>
      </c>
      <c r="O59" s="17">
        <f>O38/(1+$G$22+DINAMICA_NOM_PIL!O$8)</f>
        <v>0.73912362112003926</v>
      </c>
      <c r="P59" s="17">
        <f>P38/(1+$G$22+DINAMICA_NOM_PIL!P$8)</f>
        <v>0.77656458818916585</v>
      </c>
      <c r="Q59" s="17">
        <f>Q38/(1+$G$22+DINAMICA_NOM_PIL!Q$8)</f>
        <v>0.82077181705263169</v>
      </c>
      <c r="R59" s="17">
        <f>R38/(1+$G$22+DINAMICA_NOM_PIL!R$8)</f>
        <v>0.85566027149565105</v>
      </c>
      <c r="S59" s="17">
        <f>S38/(1+$G$22+DINAMICA_NOM_PIL!S$8)</f>
        <v>0.90420515426027115</v>
      </c>
      <c r="T59" s="17">
        <f>T38/(1+$G$22+DINAMICA_NOM_PIL!T$8)</f>
        <v>0.95669389501134239</v>
      </c>
      <c r="U59" s="17">
        <f>U38/(1+$G$22+DINAMICA_NOM_PIL!U$8)</f>
        <v>0.98138200944202114</v>
      </c>
      <c r="V59" s="18">
        <f t="shared" si="51"/>
        <v>1</v>
      </c>
      <c r="W59" s="18">
        <f t="shared" si="52"/>
        <v>1</v>
      </c>
      <c r="X59" s="18">
        <f t="shared" si="53"/>
        <v>1</v>
      </c>
      <c r="Y59" s="18">
        <f t="shared" si="54"/>
        <v>1</v>
      </c>
      <c r="AC59" s="16" t="s">
        <v>11</v>
      </c>
      <c r="AE59" s="26">
        <f>DINAMICA_VITA_ATTESA!Z24</f>
        <v>7.7415909090909091E-2</v>
      </c>
    </row>
    <row r="60" spans="1:31" ht="22" thickTop="1" thickBot="1">
      <c r="A60" s="16" t="s">
        <v>12</v>
      </c>
      <c r="B60" s="17">
        <f>B39/(1+$G$22+DINAMICA_NOM_PIL!B$8)</f>
        <v>0.33336873743401585</v>
      </c>
      <c r="C60" s="17">
        <f>C39/(1+$G$22+DINAMICA_NOM_PIL!C$8)</f>
        <v>0.34330564449558498</v>
      </c>
      <c r="D60" s="17">
        <f>D39/(1+$G$22+DINAMICA_NOM_PIL!D$8)</f>
        <v>0.38397958848726527</v>
      </c>
      <c r="E60" s="17">
        <f>E39/(1+$G$22+DINAMICA_NOM_PIL!E$8)</f>
        <v>0.41537889287433866</v>
      </c>
      <c r="F60" s="17">
        <f>F39/(1+$G$22+DINAMICA_NOM_PIL!F$8)</f>
        <v>0.43953853577853952</v>
      </c>
      <c r="G60" s="17">
        <f>G39/(1+$G$22+DINAMICA_NOM_PIL!G$8)</f>
        <v>0.47721769989423701</v>
      </c>
      <c r="H60" s="17">
        <f>H39/(1+$G$22+DINAMICA_NOM_PIL!H$8)</f>
        <v>0.54530451355405063</v>
      </c>
      <c r="I60" s="17">
        <f>I39/(1+$G$22+DINAMICA_NOM_PIL!I$8)</f>
        <v>0.59325582355597761</v>
      </c>
      <c r="J60" s="17">
        <f>J39/(1+$G$22+DINAMICA_NOM_PIL!J$8)</f>
        <v>0.63611644207807772</v>
      </c>
      <c r="K60" s="17">
        <f>K39/(1+$G$22+DINAMICA_NOM_PIL!K$8)</f>
        <v>0.67995913372981587</v>
      </c>
      <c r="L60" s="17">
        <f>L39/(1+$G$22+DINAMICA_NOM_PIL!L$8)</f>
        <v>0.72110829725078196</v>
      </c>
      <c r="M60" s="17">
        <f>M39/(1+$G$22+DINAMICA_NOM_PIL!M$8)</f>
        <v>0.78162490281158081</v>
      </c>
      <c r="N60" s="17">
        <f>N39/(1+$G$22+DINAMICA_NOM_PIL!N$8)</f>
        <v>0.84004408520547125</v>
      </c>
      <c r="O60" s="17">
        <f>O39/(1+$G$22+DINAMICA_NOM_PIL!O$8)</f>
        <v>0.89361651475936665</v>
      </c>
      <c r="P60" s="17">
        <f>P39/(1+$G$22+DINAMICA_NOM_PIL!P$8)</f>
        <v>0.94337270388655259</v>
      </c>
      <c r="Q60" s="17">
        <f>Q39/(1+$G$22+DINAMICA_NOM_PIL!Q$8)</f>
        <v>1.0022966699134097</v>
      </c>
      <c r="R60" s="17">
        <f>R39/(1+$G$22+DINAMICA_NOM_PIL!R$8)</f>
        <v>1.0509380309491982</v>
      </c>
      <c r="S60" s="17">
        <f>S39/(1+$G$22+DINAMICA_NOM_PIL!S$8)</f>
        <v>1.1176927885915964</v>
      </c>
      <c r="T60" s="17">
        <f>T39/(1+$G$22+DINAMICA_NOM_PIL!T$8)</f>
        <v>1.1910723649599129</v>
      </c>
      <c r="U60" s="17">
        <f>U39/(1+$G$22+DINAMICA_NOM_PIL!U$8)</f>
        <v>1.2316984332634859</v>
      </c>
      <c r="V60" s="18">
        <f t="shared" si="51"/>
        <v>1.2665768581941967</v>
      </c>
      <c r="W60" s="18">
        <f t="shared" si="52"/>
        <v>1.2665768581941967</v>
      </c>
      <c r="X60" s="18">
        <f t="shared" si="53"/>
        <v>1.2665768581941967</v>
      </c>
      <c r="Y60" s="18">
        <f t="shared" si="54"/>
        <v>1.2665768581941967</v>
      </c>
      <c r="AC60" s="16" t="s">
        <v>12</v>
      </c>
      <c r="AE60" s="26">
        <f>DINAMICA_VITA_ATTESA!Z25</f>
        <v>6.8159090909090905E-2</v>
      </c>
    </row>
    <row r="61" spans="1:31" ht="22" thickTop="1" thickBot="1">
      <c r="A61" s="16" t="s">
        <v>13</v>
      </c>
      <c r="B61" s="17">
        <f>B40/(1+$G$22+DINAMICA_NOM_PIL!B$8)</f>
        <v>0.38086696572956774</v>
      </c>
      <c r="C61" s="17">
        <f>C40/(1+$G$22+DINAMICA_NOM_PIL!C$8)</f>
        <v>0.3931572841003953</v>
      </c>
      <c r="D61" s="17">
        <f>D40/(1+$G$22+DINAMICA_NOM_PIL!D$8)</f>
        <v>0.44078253221501507</v>
      </c>
      <c r="E61" s="17">
        <f>E40/(1+$G$22+DINAMICA_NOM_PIL!E$8)</f>
        <v>0.47794849272421913</v>
      </c>
      <c r="F61" s="17">
        <f>F40/(1+$G$22+DINAMICA_NOM_PIL!F$8)</f>
        <v>0.50691905811371307</v>
      </c>
      <c r="G61" s="17">
        <f>G40/(1+$G$22+DINAMICA_NOM_PIL!G$8)</f>
        <v>0.55162244429865215</v>
      </c>
      <c r="H61" s="17">
        <f>H40/(1+$G$22+DINAMICA_NOM_PIL!H$8)</f>
        <v>0.63171356692276182</v>
      </c>
      <c r="I61" s="17">
        <f>I40/(1+$G$22+DINAMICA_NOM_PIL!I$8)</f>
        <v>0.68872062777040555</v>
      </c>
      <c r="J61" s="17">
        <f>J40/(1+$G$22+DINAMICA_NOM_PIL!J$8)</f>
        <v>0.73996806873531018</v>
      </c>
      <c r="K61" s="17">
        <f>K40/(1+$G$22+DINAMICA_NOM_PIL!K$8)</f>
        <v>0.79246390531704447</v>
      </c>
      <c r="L61" s="17">
        <f>L40/(1+$G$22+DINAMICA_NOM_PIL!L$8)</f>
        <v>0.84188109336388273</v>
      </c>
      <c r="M61" s="17">
        <f>M40/(1+$G$22+DINAMICA_NOM_PIL!M$8)</f>
        <v>0.9139491013393628</v>
      </c>
      <c r="N61" s="17">
        <f>N40/(1+$G$22+DINAMICA_NOM_PIL!N$8)</f>
        <v>0.98356575559876636</v>
      </c>
      <c r="O61" s="17">
        <f>O40/(1+$G$22+DINAMICA_NOM_PIL!O$8)</f>
        <v>1.0474104832710807</v>
      </c>
      <c r="P61" s="17">
        <f>P40/(1+$G$22+DINAMICA_NOM_PIL!P$8)</f>
        <v>1.1065729247606166</v>
      </c>
      <c r="Q61" s="17">
        <f>Q40/(1+$G$22+DINAMICA_NOM_PIL!Q$8)</f>
        <v>1.1761635091753457</v>
      </c>
      <c r="R61" s="17">
        <f>R40/(1+$G$22+DINAMICA_NOM_PIL!R$8)</f>
        <v>1.2332206712794271</v>
      </c>
      <c r="S61" s="17">
        <f>S40/(1+$G$22+DINAMICA_NOM_PIL!S$8)</f>
        <v>1.3108903298059036</v>
      </c>
      <c r="T61" s="17">
        <f>T40/(1+$G$22+DINAMICA_NOM_PIL!T$8)</f>
        <v>1.3954574044026387</v>
      </c>
      <c r="U61" s="17">
        <f>U40/(1+$G$22+DINAMICA_NOM_PIL!U$8)</f>
        <v>1.4405671579906352</v>
      </c>
      <c r="V61" s="18">
        <f t="shared" si="51"/>
        <v>1.4776934122430332</v>
      </c>
      <c r="W61" s="18">
        <f t="shared" si="52"/>
        <v>1.4776934122430332</v>
      </c>
      <c r="X61" s="18">
        <f t="shared" si="53"/>
        <v>1.4776934122430332</v>
      </c>
      <c r="Y61" s="18">
        <f t="shared" si="54"/>
        <v>1.4776934122430332</v>
      </c>
      <c r="AC61" s="16" t="s">
        <v>13</v>
      </c>
      <c r="AE61" s="26">
        <f>DINAMICA_VITA_ATTESA!Z26</f>
        <v>5.7695454545454543E-2</v>
      </c>
    </row>
    <row r="62" spans="1:31" ht="22" thickTop="1" thickBot="1">
      <c r="A62" s="16" t="s">
        <v>14</v>
      </c>
      <c r="B62" s="17">
        <f>B41/(1+$G$22+DINAMICA_NOM_PIL!B$8)</f>
        <v>0.42904212603553343</v>
      </c>
      <c r="C62" s="17">
        <f>C41/(1+$G$22+DINAMICA_NOM_PIL!C$8)</f>
        <v>0.44419007830492829</v>
      </c>
      <c r="D62" s="17">
        <f>D41/(1+$G$22+DINAMICA_NOM_PIL!D$8)</f>
        <v>0.49951898166234721</v>
      </c>
      <c r="E62" s="17">
        <f>E41/(1+$G$22+DINAMICA_NOM_PIL!E$8)</f>
        <v>0.54335890539826182</v>
      </c>
      <c r="F62" s="17">
        <f>F41/(1+$G$22+DINAMICA_NOM_PIL!F$8)</f>
        <v>0.57820191525237552</v>
      </c>
      <c r="G62" s="17">
        <f>G41/(1+$G$22+DINAMICA_NOM_PIL!G$8)</f>
        <v>0.6313639335457798</v>
      </c>
      <c r="H62" s="17">
        <f>H41/(1+$G$22+DINAMICA_NOM_PIL!H$8)</f>
        <v>0.72564087934280941</v>
      </c>
      <c r="I62" s="17">
        <f>I41/(1+$G$22+DINAMICA_NOM_PIL!I$8)</f>
        <v>0.79410994614644981</v>
      </c>
      <c r="J62" s="17">
        <f>J41/(1+$G$22+DINAMICA_NOM_PIL!J$8)</f>
        <v>0.85657413918276959</v>
      </c>
      <c r="K62" s="17">
        <f>K41/(1+$G$22+DINAMICA_NOM_PIL!K$8)</f>
        <v>0.92115150784283473</v>
      </c>
      <c r="L62" s="17">
        <f>L41/(1+$G$22+DINAMICA_NOM_PIL!L$8)</f>
        <v>0.98286647606300792</v>
      </c>
      <c r="M62" s="17">
        <f>M41/(1+$G$22+DINAMICA_NOM_PIL!M$8)</f>
        <v>1.0719110486690697</v>
      </c>
      <c r="N62" s="17">
        <f>N41/(1+$G$22+DINAMICA_NOM_PIL!N$8)</f>
        <v>1.1591587817615181</v>
      </c>
      <c r="O62" s="17">
        <f>O41/(1+$G$22+DINAMICA_NOM_PIL!O$8)</f>
        <v>1.2407350179001917</v>
      </c>
      <c r="P62" s="17">
        <f>P41/(1+$G$22+DINAMICA_NOM_PIL!P$8)</f>
        <v>1.3179398219101155</v>
      </c>
      <c r="Q62" s="17">
        <f>Q41/(1+$G$22+DINAMICA_NOM_PIL!Q$8)</f>
        <v>1.4088983751809798</v>
      </c>
      <c r="R62" s="17">
        <f>R41/(1+$G$22+DINAMICA_NOM_PIL!R$8)</f>
        <v>1.4862972608716443</v>
      </c>
      <c r="S62" s="17">
        <f>S41/(1+$G$22+DINAMICA_NOM_PIL!S$8)</f>
        <v>1.5902139755369591</v>
      </c>
      <c r="T62" s="17">
        <f>T41/(1+$G$22+DINAMICA_NOM_PIL!T$8)</f>
        <v>1.7045826317058352</v>
      </c>
      <c r="U62" s="17">
        <f>U41/(1+$G$22+DINAMICA_NOM_PIL!U$8)</f>
        <v>1.7727746583417143</v>
      </c>
      <c r="V62" s="18">
        <f t="shared" si="51"/>
        <v>1.8329455240203953</v>
      </c>
      <c r="W62" s="18">
        <f t="shared" si="52"/>
        <v>1.8329455240203953</v>
      </c>
      <c r="X62" s="18">
        <f t="shared" si="53"/>
        <v>1.8329455240203953</v>
      </c>
      <c r="Y62" s="18">
        <f t="shared" si="54"/>
        <v>1.8329455240203953</v>
      </c>
      <c r="AC62" s="16" t="s">
        <v>14</v>
      </c>
      <c r="AE62" s="26">
        <f>DINAMICA_VITA_ATTESA!Z27</f>
        <v>4.2088636363636356E-2</v>
      </c>
    </row>
    <row r="63" spans="1:31" ht="22" thickTop="1" thickBot="1">
      <c r="A63" s="16" t="s">
        <v>15</v>
      </c>
      <c r="B63" s="17">
        <f>B42/(1+$G$22+DINAMICA_NOM_PIL!B$8)</f>
        <v>0.47439067436882548</v>
      </c>
      <c r="C63" s="17">
        <f>C42/(1+$G$22+DINAMICA_NOM_PIL!C$8)</f>
        <v>0.49203512499706381</v>
      </c>
      <c r="D63" s="17">
        <f>D42/(1+$G$22+DINAMICA_NOM_PIL!D$8)</f>
        <v>0.55433008841188225</v>
      </c>
      <c r="E63" s="17">
        <f>E42/(1+$G$22+DINAMICA_NOM_PIL!E$8)</f>
        <v>0.60407260155690934</v>
      </c>
      <c r="F63" s="17">
        <f>F42/(1+$G$22+DINAMICA_NOM_PIL!F$8)</f>
        <v>0.64396588120810994</v>
      </c>
      <c r="G63" s="17">
        <f>G42/(1+$G$22+DINAMICA_NOM_PIL!G$8)</f>
        <v>0.70442933642720496</v>
      </c>
      <c r="H63" s="17">
        <f>H42/(1+$G$22+DINAMICA_NOM_PIL!H$8)</f>
        <v>0.81104545297696506</v>
      </c>
      <c r="I63" s="17">
        <f>I42/(1+$G$22+DINAMICA_NOM_PIL!I$8)</f>
        <v>0.88911773586271847</v>
      </c>
      <c r="J63" s="17">
        <f>J42/(1+$G$22+DINAMICA_NOM_PIL!J$8)</f>
        <v>0.96069591370386931</v>
      </c>
      <c r="K63" s="17">
        <f>K42/(1+$G$22+DINAMICA_NOM_PIL!K$8)</f>
        <v>1.0348541274817069</v>
      </c>
      <c r="L63" s="17">
        <f>L42/(1+$G$22+DINAMICA_NOM_PIL!L$8)</f>
        <v>1.1059914831228443</v>
      </c>
      <c r="M63" s="17">
        <f>M42/(1+$G$22+DINAMICA_NOM_PIL!M$8)</f>
        <v>1.2081043786263639</v>
      </c>
      <c r="N63" s="17">
        <f>N42/(1+$G$22+DINAMICA_NOM_PIL!N$8)</f>
        <v>1.3084383543884928</v>
      </c>
      <c r="O63" s="17">
        <f>O42/(1+$G$22+DINAMICA_NOM_PIL!O$8)</f>
        <v>1.4025774073042063</v>
      </c>
      <c r="P63" s="17">
        <f>P42/(1+$G$22+DINAMICA_NOM_PIL!P$8)</f>
        <v>1.49193557948966</v>
      </c>
      <c r="Q63" s="17">
        <f>Q42/(1+$G$22+DINAMICA_NOM_PIL!Q$8)</f>
        <v>1.5970046389451946</v>
      </c>
      <c r="R63" s="17">
        <f>R42/(1+$G$22+DINAMICA_NOM_PIL!R$8)</f>
        <v>1.6868067077802957</v>
      </c>
      <c r="S63" s="17">
        <f>S42/(1+$G$22+DINAMICA_NOM_PIL!S$8)</f>
        <v>1.8067784607341744</v>
      </c>
      <c r="T63" s="17">
        <f>T42/(1+$G$22+DINAMICA_NOM_PIL!T$8)</f>
        <v>1.9386916901678304</v>
      </c>
      <c r="U63" s="17">
        <f>U42/(1+$G$22+DINAMICA_NOM_PIL!U$8)</f>
        <v>2.0180500577089062</v>
      </c>
      <c r="V63" s="18">
        <f t="shared" si="51"/>
        <v>2.0881241561384636</v>
      </c>
      <c r="W63" s="18">
        <f t="shared" si="52"/>
        <v>2.0881241561384636</v>
      </c>
      <c r="X63" s="18">
        <f t="shared" si="53"/>
        <v>2.0881241561384636</v>
      </c>
      <c r="Y63" s="18">
        <f t="shared" si="54"/>
        <v>2.0881241561384636</v>
      </c>
      <c r="AC63" s="16" t="s">
        <v>15</v>
      </c>
      <c r="AE63" s="26">
        <f>DINAMICA_VITA_ATTESA!Z28</f>
        <v>2.9109090909090914E-2</v>
      </c>
    </row>
    <row r="64" spans="1:31" ht="22" thickTop="1" thickBot="1">
      <c r="A64" s="16" t="s">
        <v>16</v>
      </c>
      <c r="B64" s="17">
        <f>B43/(1+$G$22+DINAMICA_NOM_PIL!B$8)</f>
        <v>0.5170824329617344</v>
      </c>
      <c r="C64" s="17">
        <f>C43/(1+$G$22+DINAMICA_NOM_PIL!C$8)</f>
        <v>0.5377657302802038</v>
      </c>
      <c r="D64" s="17">
        <f>D43/(1+$G$22+DINAMICA_NOM_PIL!D$8)</f>
        <v>0.60754345540578769</v>
      </c>
      <c r="E64" s="17">
        <f>E43/(1+$G$22+DINAMICA_NOM_PIL!E$8)</f>
        <v>0.66397203973014884</v>
      </c>
      <c r="F64" s="17">
        <f>F43/(1+$G$22+DINAMICA_NOM_PIL!F$8)</f>
        <v>0.70993172250022918</v>
      </c>
      <c r="G64" s="17">
        <f>G43/(1+$G$22+DINAMICA_NOM_PIL!G$8)</f>
        <v>0.77898130647682817</v>
      </c>
      <c r="H64" s="17">
        <f>H43/(1+$G$22+DINAMICA_NOM_PIL!H$8)</f>
        <v>0.8997358681387333</v>
      </c>
      <c r="I64" s="17">
        <f>I43/(1+$G$22+DINAMICA_NOM_PIL!I$8)</f>
        <v>0.9895900844629455</v>
      </c>
      <c r="J64" s="17">
        <f>J43/(1+$G$22+DINAMICA_NOM_PIL!J$8)</f>
        <v>1.072891735655376</v>
      </c>
      <c r="K64" s="17">
        <f>K43/(1+$G$22+DINAMICA_NOM_PIL!K$8)</f>
        <v>1.1597714811251634</v>
      </c>
      <c r="L64" s="17">
        <f>L43/(1+$G$22+DINAMICA_NOM_PIL!L$8)</f>
        <v>1.2439980009222207</v>
      </c>
      <c r="M64" s="17">
        <f>M43/(1+$G$22+DINAMICA_NOM_PIL!M$8)</f>
        <v>1.3639553990049258</v>
      </c>
      <c r="N64" s="17">
        <f>N43/(1+$G$22+DINAMICA_NOM_PIL!N$8)</f>
        <v>1.4829687374632725</v>
      </c>
      <c r="O64" s="17">
        <f>O43/(1+$G$22+DINAMICA_NOM_PIL!O$8)</f>
        <v>1.5960477960916757</v>
      </c>
      <c r="P64" s="17">
        <f>P43/(1+$G$22+DINAMICA_NOM_PIL!P$8)</f>
        <v>1.7047823792689534</v>
      </c>
      <c r="Q64" s="17">
        <f>Q43/(1+$G$22+DINAMICA_NOM_PIL!Q$8)</f>
        <v>1.8326801256091318</v>
      </c>
      <c r="R64" s="17">
        <f>R43/(1+$G$22+DINAMICA_NOM_PIL!R$8)</f>
        <v>1.9443373607847694</v>
      </c>
      <c r="S64" s="17">
        <f>S43/(1+$G$22+DINAMICA_NOM_PIL!S$8)</f>
        <v>2.0922025319369841</v>
      </c>
      <c r="T64" s="17">
        <f>T43/(1+$G$22+DINAMICA_NOM_PIL!T$8)</f>
        <v>2.2556381199396305</v>
      </c>
      <c r="U64" s="17">
        <f>U43/(1+$G$22+DINAMICA_NOM_PIL!U$8)</f>
        <v>2.3595357993271118</v>
      </c>
      <c r="V64" s="18">
        <f t="shared" si="51"/>
        <v>2.4539172313001965</v>
      </c>
      <c r="W64" s="18">
        <f t="shared" si="52"/>
        <v>2.4539172313001965</v>
      </c>
      <c r="X64" s="18">
        <f t="shared" si="53"/>
        <v>2.4539172313001965</v>
      </c>
      <c r="Y64" s="18">
        <f t="shared" si="54"/>
        <v>2.4539172313001965</v>
      </c>
      <c r="AC64" s="16" t="s">
        <v>16</v>
      </c>
      <c r="AE64" s="26">
        <f>DINAMICA_VITA_ATTESA!Z29</f>
        <v>5.2272727272727297E-3</v>
      </c>
    </row>
    <row r="65" spans="1:25" ht="14" thickTop="1"/>
    <row r="66" spans="1:25" ht="14" thickBot="1"/>
    <row r="67" spans="1:25" ht="22" thickTop="1" thickBot="1">
      <c r="A67" s="19"/>
      <c r="B67" s="16">
        <v>1990</v>
      </c>
      <c r="C67" s="16">
        <v>1991</v>
      </c>
      <c r="D67" s="16">
        <v>1992</v>
      </c>
      <c r="E67" s="16">
        <v>1993</v>
      </c>
      <c r="F67" s="16">
        <v>1994</v>
      </c>
      <c r="G67" s="16">
        <v>1995</v>
      </c>
      <c r="H67" s="16">
        <v>1996</v>
      </c>
      <c r="I67" s="16">
        <v>1997</v>
      </c>
      <c r="J67" s="16">
        <v>1998</v>
      </c>
      <c r="K67" s="16">
        <v>1999</v>
      </c>
      <c r="L67" s="16">
        <v>2000</v>
      </c>
      <c r="M67" s="16">
        <v>2001</v>
      </c>
      <c r="N67" s="16">
        <v>2002</v>
      </c>
      <c r="O67" s="16">
        <v>2003</v>
      </c>
      <c r="P67" s="16">
        <v>2004</v>
      </c>
      <c r="Q67" s="16">
        <v>2005</v>
      </c>
      <c r="R67" s="16">
        <v>2006</v>
      </c>
      <c r="S67" s="16">
        <v>2007</v>
      </c>
      <c r="T67" s="16">
        <v>2008</v>
      </c>
      <c r="U67" s="16">
        <v>2009</v>
      </c>
      <c r="V67" s="16">
        <v>2010</v>
      </c>
      <c r="W67" s="16">
        <v>2011</v>
      </c>
      <c r="X67" s="16">
        <v>2012</v>
      </c>
      <c r="Y67" s="16">
        <v>2013</v>
      </c>
    </row>
    <row r="68" spans="1:25" ht="22" thickTop="1" thickBot="1">
      <c r="A68" s="16" t="s">
        <v>17</v>
      </c>
      <c r="B68" s="59">
        <f t="shared" ref="B68:F83" si="55">B47/B$60</f>
        <v>0.32309197183557414</v>
      </c>
      <c r="C68" s="59">
        <f t="shared" si="55"/>
        <v>0.32628975092883511</v>
      </c>
      <c r="D68" s="59">
        <f t="shared" si="55"/>
        <v>0.32957970568702921</v>
      </c>
      <c r="E68" s="59">
        <f t="shared" si="55"/>
        <v>0.3329634941390277</v>
      </c>
      <c r="F68" s="59">
        <f t="shared" si="55"/>
        <v>0.3364425213526881</v>
      </c>
      <c r="G68" s="59">
        <f>G47/G$60</f>
        <v>0.34001787293183788</v>
      </c>
      <c r="H68" s="59">
        <f t="shared" ref="H68:V68" si="56">H47/H$60</f>
        <v>0.34369023667009635</v>
      </c>
      <c r="I68" s="59">
        <f t="shared" si="56"/>
        <v>0.34745981055964659</v>
      </c>
      <c r="J68" s="59">
        <f t="shared" si="56"/>
        <v>0.35132619513918312</v>
      </c>
      <c r="K68" s="59">
        <f t="shared" si="56"/>
        <v>0.35528826794676871</v>
      </c>
      <c r="L68" s="59">
        <f t="shared" si="56"/>
        <v>0.35934403762958622</v>
      </c>
      <c r="M68" s="59">
        <f t="shared" si="56"/>
        <v>0.36349047506746507</v>
      </c>
      <c r="N68" s="59">
        <f t="shared" si="56"/>
        <v>0.36772331871050229</v>
      </c>
      <c r="O68" s="59">
        <f t="shared" si="56"/>
        <v>0.37203685124086933</v>
      </c>
      <c r="P68" s="59">
        <f t="shared" si="56"/>
        <v>0.3764236446828011</v>
      </c>
      <c r="Q68" s="59">
        <f t="shared" si="56"/>
        <v>0.3808742712532075</v>
      </c>
      <c r="R68" s="59">
        <f t="shared" si="56"/>
        <v>0.38537697763408374</v>
      </c>
      <c r="S68" s="59">
        <f t="shared" si="56"/>
        <v>0.38991732104087501</v>
      </c>
      <c r="T68" s="59">
        <f t="shared" si="56"/>
        <v>0.39447776656277905</v>
      </c>
      <c r="U68" s="59">
        <f t="shared" si="56"/>
        <v>0.39903724688841369</v>
      </c>
      <c r="V68" s="60">
        <f t="shared" si="56"/>
        <v>0.40357068785170491</v>
      </c>
      <c r="W68" s="18">
        <f>V68</f>
        <v>0.40357068785170491</v>
      </c>
      <c r="X68" s="18">
        <f>V68</f>
        <v>0.40357068785170491</v>
      </c>
      <c r="Y68" s="18">
        <f>V68</f>
        <v>0.40357068785170491</v>
      </c>
    </row>
    <row r="69" spans="1:25" ht="22" thickTop="1" thickBot="1">
      <c r="A69" s="16" t="s">
        <v>0</v>
      </c>
      <c r="B69" s="59">
        <f t="shared" si="55"/>
        <v>0.1966596301021982</v>
      </c>
      <c r="C69" s="59">
        <f t="shared" si="55"/>
        <v>0.19860605436664663</v>
      </c>
      <c r="D69" s="59">
        <f t="shared" si="55"/>
        <v>0.20060858411730439</v>
      </c>
      <c r="E69" s="59">
        <f t="shared" si="55"/>
        <v>0.20266822856322944</v>
      </c>
      <c r="F69" s="59">
        <f t="shared" si="55"/>
        <v>0.20478584294116303</v>
      </c>
      <c r="G69" s="59">
        <f t="shared" ref="G69:V85" si="57">G48/G$60</f>
        <v>0.20696208803647209</v>
      </c>
      <c r="H69" s="59">
        <f t="shared" si="57"/>
        <v>0.2091973824953953</v>
      </c>
      <c r="I69" s="59">
        <f t="shared" si="57"/>
        <v>0.21149184683181996</v>
      </c>
      <c r="J69" s="59">
        <f t="shared" si="57"/>
        <v>0.21384523790162799</v>
      </c>
      <c r="K69" s="59">
        <f t="shared" si="57"/>
        <v>0.21625687248465719</v>
      </c>
      <c r="L69" s="59">
        <f t="shared" si="57"/>
        <v>0.2187255384842213</v>
      </c>
      <c r="M69" s="59">
        <f t="shared" si="57"/>
        <v>0.22124939213537348</v>
      </c>
      <c r="N69" s="59">
        <f t="shared" si="57"/>
        <v>0.22382583951780416</v>
      </c>
      <c r="O69" s="59">
        <f t="shared" si="57"/>
        <v>0.22645140061434385</v>
      </c>
      <c r="P69" s="59">
        <f t="shared" si="57"/>
        <v>0.22912155416450417</v>
      </c>
      <c r="Q69" s="59">
        <f t="shared" si="57"/>
        <v>0.23183056166502036</v>
      </c>
      <c r="R69" s="59">
        <f t="shared" si="57"/>
        <v>0.23457126910597334</v>
      </c>
      <c r="S69" s="59">
        <f t="shared" si="57"/>
        <v>0.23733488545287204</v>
      </c>
      <c r="T69" s="59">
        <f t="shared" si="57"/>
        <v>0.24011073755573797</v>
      </c>
      <c r="U69" s="59">
        <f t="shared" si="57"/>
        <v>0.24288600216291267</v>
      </c>
      <c r="V69" s="60">
        <f t="shared" si="57"/>
        <v>0.24564541713031623</v>
      </c>
      <c r="W69" s="18">
        <f t="shared" ref="W69:W85" si="58">V69</f>
        <v>0.24564541713031623</v>
      </c>
      <c r="X69" s="18">
        <f t="shared" ref="X69:X85" si="59">V69</f>
        <v>0.24564541713031623</v>
      </c>
      <c r="Y69" s="18">
        <f t="shared" ref="Y69:Y85" si="60">V69</f>
        <v>0.24564541713031623</v>
      </c>
    </row>
    <row r="70" spans="1:25" ht="22" thickTop="1" thickBot="1">
      <c r="A70" s="16" t="s">
        <v>1</v>
      </c>
      <c r="B70" s="59">
        <f t="shared" si="55"/>
        <v>0.22441210310587958</v>
      </c>
      <c r="C70" s="59">
        <f t="shared" si="55"/>
        <v>0.22499709078359356</v>
      </c>
      <c r="D70" s="59">
        <f t="shared" si="55"/>
        <v>0.22562027495108666</v>
      </c>
      <c r="E70" s="59">
        <f t="shared" si="55"/>
        <v>0.22628283931611112</v>
      </c>
      <c r="F70" s="59">
        <f t="shared" si="55"/>
        <v>0.22698628040131794</v>
      </c>
      <c r="G70" s="59">
        <f t="shared" si="57"/>
        <v>0.22773239067390275</v>
      </c>
      <c r="H70" s="59">
        <f t="shared" si="57"/>
        <v>0.22852323405353303</v>
      </c>
      <c r="I70" s="59">
        <f t="shared" si="57"/>
        <v>0.22936111271760615</v>
      </c>
      <c r="J70" s="59">
        <f t="shared" si="57"/>
        <v>0.2302485241901655</v>
      </c>
      <c r="K70" s="59">
        <f t="shared" si="57"/>
        <v>0.23118810791548158</v>
      </c>
      <c r="L70" s="59">
        <f t="shared" si="57"/>
        <v>0.23218258095372268</v>
      </c>
      <c r="M70" s="59">
        <f t="shared" si="57"/>
        <v>0.23323466319383332</v>
      </c>
      <c r="N70" s="59">
        <f t="shared" si="57"/>
        <v>0.23434699368847794</v>
      </c>
      <c r="O70" s="59">
        <f t="shared" si="57"/>
        <v>0.2355220415463708</v>
      </c>
      <c r="P70" s="59">
        <f t="shared" si="57"/>
        <v>0.23676201748183567</v>
      </c>
      <c r="Q70" s="59">
        <f t="shared" si="57"/>
        <v>0.2380687958842363</v>
      </c>
      <c r="R70" s="59">
        <f t="shared" si="57"/>
        <v>0.23944386245026816</v>
      </c>
      <c r="S70" s="59">
        <f t="shared" si="57"/>
        <v>0.24088830939454833</v>
      </c>
      <c r="T70" s="59">
        <f t="shared" si="57"/>
        <v>0.24240290944126955</v>
      </c>
      <c r="U70" s="59">
        <f t="shared" si="57"/>
        <v>0.24398831165427712</v>
      </c>
      <c r="V70" s="60">
        <f t="shared" si="57"/>
        <v>0.24564541713031623</v>
      </c>
      <c r="W70" s="18">
        <f t="shared" si="58"/>
        <v>0.24564541713031623</v>
      </c>
      <c r="X70" s="18">
        <f t="shared" si="59"/>
        <v>0.24564541713031623</v>
      </c>
      <c r="Y70" s="18">
        <f t="shared" si="60"/>
        <v>0.24564541713031623</v>
      </c>
    </row>
    <row r="71" spans="1:25" ht="22" thickTop="1" thickBot="1">
      <c r="A71" s="16" t="s">
        <v>2</v>
      </c>
      <c r="B71" s="59">
        <f t="shared" si="55"/>
        <v>0.23977123808476603</v>
      </c>
      <c r="C71" s="59">
        <f t="shared" si="55"/>
        <v>0.24044836779405407</v>
      </c>
      <c r="D71" s="59">
        <f t="shared" si="55"/>
        <v>0.2411596609886319</v>
      </c>
      <c r="E71" s="59">
        <f t="shared" si="55"/>
        <v>0.24190183945469115</v>
      </c>
      <c r="F71" s="59">
        <f t="shared" si="55"/>
        <v>0.24267176596442477</v>
      </c>
      <c r="G71" s="59">
        <f t="shared" si="57"/>
        <v>0.24346644302236911</v>
      </c>
      <c r="H71" s="59">
        <f t="shared" si="57"/>
        <v>0.24428300614143805</v>
      </c>
      <c r="I71" s="59">
        <f t="shared" si="57"/>
        <v>0.24511870965830468</v>
      </c>
      <c r="J71" s="59">
        <f t="shared" si="57"/>
        <v>0.24597090218951315</v>
      </c>
      <c r="K71" s="59">
        <f t="shared" si="57"/>
        <v>0.24683698758284489</v>
      </c>
      <c r="L71" s="59">
        <f t="shared" si="57"/>
        <v>0.24771436553968953</v>
      </c>
      <c r="M71" s="59">
        <f t="shared" si="57"/>
        <v>0.24860034386285521</v>
      </c>
      <c r="N71" s="59">
        <f t="shared" si="57"/>
        <v>0.24949201139220642</v>
      </c>
      <c r="O71" s="59">
        <f t="shared" si="57"/>
        <v>0.25038605698348843</v>
      </c>
      <c r="P71" s="59">
        <f t="shared" si="57"/>
        <v>0.25127851520765404</v>
      </c>
      <c r="Q71" s="59">
        <f t="shared" si="57"/>
        <v>0.25216441363967101</v>
      </c>
      <c r="R71" s="59">
        <f t="shared" si="57"/>
        <v>0.25303728951949006</v>
      </c>
      <c r="S71" s="59">
        <f t="shared" si="57"/>
        <v>0.2538885350912336</v>
      </c>
      <c r="T71" s="59">
        <f t="shared" si="57"/>
        <v>0.25470652101859209</v>
      </c>
      <c r="U71" s="59">
        <f t="shared" si="57"/>
        <v>0.25547543601683159</v>
      </c>
      <c r="V71" s="60">
        <f t="shared" si="57"/>
        <v>0.25617376851174212</v>
      </c>
      <c r="W71" s="18">
        <f t="shared" si="58"/>
        <v>0.25617376851174212</v>
      </c>
      <c r="X71" s="18">
        <f t="shared" si="59"/>
        <v>0.25617376851174212</v>
      </c>
      <c r="Y71" s="18">
        <f t="shared" si="60"/>
        <v>0.25617376851174212</v>
      </c>
    </row>
    <row r="72" spans="1:25" ht="22" thickTop="1" thickBot="1">
      <c r="A72" s="16" t="s">
        <v>3</v>
      </c>
      <c r="B72" s="59">
        <f t="shared" si="55"/>
        <v>0.25584694002033087</v>
      </c>
      <c r="C72" s="59">
        <f t="shared" si="55"/>
        <v>0.25665078989140366</v>
      </c>
      <c r="D72" s="59">
        <f t="shared" si="55"/>
        <v>0.25752583650374861</v>
      </c>
      <c r="E72" s="59">
        <f t="shared" si="55"/>
        <v>0.25846551846441179</v>
      </c>
      <c r="F72" s="59">
        <f t="shared" si="55"/>
        <v>0.2594630447122967</v>
      </c>
      <c r="G72" s="59">
        <f t="shared" si="57"/>
        <v>0.26051138346311248</v>
      </c>
      <c r="H72" s="59">
        <f t="shared" si="57"/>
        <v>0.26160325167484616</v>
      </c>
      <c r="I72" s="59">
        <f t="shared" si="57"/>
        <v>0.26273110835978081</v>
      </c>
      <c r="J72" s="59">
        <f t="shared" si="57"/>
        <v>0.26388715655972517</v>
      </c>
      <c r="K72" s="59">
        <f t="shared" si="57"/>
        <v>0.26506336068463876</v>
      </c>
      <c r="L72" s="59">
        <f t="shared" si="57"/>
        <v>0.26625148825773237</v>
      </c>
      <c r="M72" s="59">
        <f t="shared" si="57"/>
        <v>0.26744318797994515</v>
      </c>
      <c r="N72" s="59">
        <f t="shared" si="57"/>
        <v>0.26863011948669713</v>
      </c>
      <c r="O72" s="59">
        <f t="shared" si="57"/>
        <v>0.26980415427064264</v>
      </c>
      <c r="P72" s="59">
        <f t="shared" si="57"/>
        <v>0.27095767201129606</v>
      </c>
      <c r="Q72" s="59">
        <f t="shared" si="57"/>
        <v>0.27208398196809513</v>
      </c>
      <c r="R72" s="59">
        <f t="shared" si="57"/>
        <v>0.27317790507129086</v>
      </c>
      <c r="S72" s="59">
        <f t="shared" si="57"/>
        <v>0.2742365586953826</v>
      </c>
      <c r="T72" s="59">
        <f t="shared" si="57"/>
        <v>0.27526039248429035</v>
      </c>
      <c r="U72" s="59">
        <f t="shared" si="57"/>
        <v>0.27625452947101309</v>
      </c>
      <c r="V72" s="60">
        <f t="shared" si="57"/>
        <v>0.27723047127459399</v>
      </c>
      <c r="W72" s="18">
        <f t="shared" si="58"/>
        <v>0.27723047127459399</v>
      </c>
      <c r="X72" s="18">
        <f t="shared" si="59"/>
        <v>0.27723047127459399</v>
      </c>
      <c r="Y72" s="18">
        <f t="shared" si="60"/>
        <v>0.27723047127459399</v>
      </c>
    </row>
    <row r="73" spans="1:25" ht="22" thickTop="1" thickBot="1">
      <c r="A73" s="16" t="s">
        <v>4</v>
      </c>
      <c r="B73" s="59">
        <f t="shared" si="55"/>
        <v>0.27289851030118401</v>
      </c>
      <c r="C73" s="59">
        <f t="shared" si="55"/>
        <v>0.27347978895980862</v>
      </c>
      <c r="D73" s="59">
        <f t="shared" si="55"/>
        <v>0.27420262221938907</v>
      </c>
      <c r="E73" s="59">
        <f t="shared" si="55"/>
        <v>0.2750603879581916</v>
      </c>
      <c r="F73" s="59">
        <f t="shared" si="55"/>
        <v>0.27604588959188353</v>
      </c>
      <c r="G73" s="59">
        <f t="shared" si="57"/>
        <v>0.2771512996888163</v>
      </c>
      <c r="H73" s="59">
        <f t="shared" si="57"/>
        <v>0.27836807563858706</v>
      </c>
      <c r="I73" s="59">
        <f t="shared" si="57"/>
        <v>0.27968683906873471</v>
      </c>
      <c r="J73" s="59">
        <f t="shared" si="57"/>
        <v>0.28109720918614545</v>
      </c>
      <c r="K73" s="59">
        <f t="shared" si="57"/>
        <v>0.28258757857665895</v>
      </c>
      <c r="L73" s="59">
        <f t="shared" si="57"/>
        <v>0.28414481826885785</v>
      </c>
      <c r="M73" s="59">
        <f t="shared" si="57"/>
        <v>0.28575389712401777</v>
      </c>
      <c r="N73" s="59">
        <f t="shared" si="57"/>
        <v>0.28739739895958522</v>
      </c>
      <c r="O73" s="59">
        <f t="shared" si="57"/>
        <v>0.28905491940567446</v>
      </c>
      <c r="P73" s="59">
        <f t="shared" si="57"/>
        <v>0.29070232355841824</v>
      </c>
      <c r="Q73" s="59">
        <f t="shared" si="57"/>
        <v>0.29231084534465657</v>
      </c>
      <c r="R73" s="59">
        <f t="shared" si="57"/>
        <v>0.29384601057603582</v>
      </c>
      <c r="S73" s="59">
        <f t="shared" si="57"/>
        <v>0.29526636851310689</v>
      </c>
      <c r="T73" s="59">
        <f t="shared" si="57"/>
        <v>0.29652202211464618</v>
      </c>
      <c r="U73" s="59">
        <f t="shared" si="57"/>
        <v>0.29755295593994407</v>
      </c>
      <c r="V73" s="60">
        <f t="shared" si="57"/>
        <v>0.29828717403744587</v>
      </c>
      <c r="W73" s="18">
        <f t="shared" si="58"/>
        <v>0.29828717403744587</v>
      </c>
      <c r="X73" s="18">
        <f t="shared" si="59"/>
        <v>0.29828717403744587</v>
      </c>
      <c r="Y73" s="18">
        <f t="shared" si="60"/>
        <v>0.29828717403744587</v>
      </c>
    </row>
    <row r="74" spans="1:25" ht="22" thickTop="1" thickBot="1">
      <c r="A74" s="16" t="s">
        <v>5</v>
      </c>
      <c r="B74" s="59">
        <f t="shared" si="55"/>
        <v>0.29490339116266856</v>
      </c>
      <c r="C74" s="59">
        <f t="shared" si="55"/>
        <v>0.29456336844060493</v>
      </c>
      <c r="D74" s="59">
        <f t="shared" si="55"/>
        <v>0.29444004277347846</v>
      </c>
      <c r="E74" s="59">
        <f t="shared" si="55"/>
        <v>0.29453018923140145</v>
      </c>
      <c r="F74" s="59">
        <f t="shared" si="55"/>
        <v>0.29482986092638985</v>
      </c>
      <c r="G74" s="59">
        <f t="shared" si="57"/>
        <v>0.29533446477412645</v>
      </c>
      <c r="H74" s="59">
        <f t="shared" si="57"/>
        <v>0.2960388666767676</v>
      </c>
      <c r="I74" s="59">
        <f t="shared" si="57"/>
        <v>0.29693752975031806</v>
      </c>
      <c r="J74" s="59">
        <f t="shared" si="57"/>
        <v>0.29802468903121154</v>
      </c>
      <c r="K74" s="59">
        <f t="shared" si="57"/>
        <v>0.29929456565641521</v>
      </c>
      <c r="L74" s="59">
        <f t="shared" si="57"/>
        <v>0.30074162272446514</v>
      </c>
      <c r="M74" s="59">
        <f t="shared" si="57"/>
        <v>0.30236086378914034</v>
      </c>
      <c r="N74" s="59">
        <f t="shared" si="57"/>
        <v>0.3041481730579344</v>
      </c>
      <c r="O74" s="59">
        <f t="shared" si="57"/>
        <v>0.30610069367003995</v>
      </c>
      <c r="P74" s="59">
        <f t="shared" si="57"/>
        <v>0.30821723667403766</v>
      </c>
      <c r="Q74" s="59">
        <f t="shared" si="57"/>
        <v>0.31049870822440007</v>
      </c>
      <c r="R74" s="59">
        <f t="shared" si="57"/>
        <v>0.31294853572567161</v>
      </c>
      <c r="S74" s="59">
        <f t="shared" si="57"/>
        <v>0.31557306477962571</v>
      </c>
      <c r="T74" s="59">
        <f t="shared" si="57"/>
        <v>0.3183818873974138</v>
      </c>
      <c r="U74" s="59">
        <f t="shared" si="57"/>
        <v>0.32138804756838535</v>
      </c>
      <c r="V74" s="60">
        <f t="shared" si="57"/>
        <v>0.32460805249101055</v>
      </c>
      <c r="W74" s="18">
        <f t="shared" si="58"/>
        <v>0.32460805249101055</v>
      </c>
      <c r="X74" s="18">
        <f t="shared" si="59"/>
        <v>0.32460805249101055</v>
      </c>
      <c r="Y74" s="18">
        <f t="shared" si="60"/>
        <v>0.32460805249101055</v>
      </c>
    </row>
    <row r="75" spans="1:25" ht="22" thickTop="1" thickBot="1">
      <c r="A75" s="16" t="s">
        <v>6</v>
      </c>
      <c r="B75" s="59">
        <f t="shared" si="55"/>
        <v>0.32971362416334815</v>
      </c>
      <c r="C75" s="59">
        <f t="shared" si="55"/>
        <v>0.32765076133559695</v>
      </c>
      <c r="D75" s="59">
        <f t="shared" si="55"/>
        <v>0.32584787270095861</v>
      </c>
      <c r="E75" s="59">
        <f t="shared" si="55"/>
        <v>0.32430820410522976</v>
      </c>
      <c r="F75" s="59">
        <f t="shared" si="55"/>
        <v>0.32303326006654148</v>
      </c>
      <c r="G75" s="59">
        <f t="shared" si="57"/>
        <v>0.32202254055540097</v>
      </c>
      <c r="H75" s="59">
        <f t="shared" si="57"/>
        <v>0.32127326258743599</v>
      </c>
      <c r="I75" s="59">
        <f t="shared" si="57"/>
        <v>0.32078006985214397</v>
      </c>
      <c r="J75" s="59">
        <f t="shared" si="57"/>
        <v>0.32053473514738656</v>
      </c>
      <c r="K75" s="59">
        <f t="shared" si="57"/>
        <v>0.32052586237811603</v>
      </c>
      <c r="L75" s="59">
        <f t="shared" si="57"/>
        <v>0.3207385974134182</v>
      </c>
      <c r="M75" s="59">
        <f t="shared" si="57"/>
        <v>0.32115436030202488</v>
      </c>
      <c r="N75" s="59">
        <f t="shared" si="57"/>
        <v>0.32175061536650046</v>
      </c>
      <c r="O75" s="59">
        <f t="shared" si="57"/>
        <v>0.32250070069323605</v>
      </c>
      <c r="P75" s="59">
        <f t="shared" si="57"/>
        <v>0.3233737446884124</v>
      </c>
      <c r="Q75" s="59">
        <f t="shared" si="57"/>
        <v>0.32433470486790439</v>
      </c>
      <c r="R75" s="59">
        <f t="shared" si="57"/>
        <v>0.32534457307720333</v>
      </c>
      <c r="S75" s="59">
        <f t="shared" si="57"/>
        <v>0.32636080205718065</v>
      </c>
      <c r="T75" s="59">
        <f t="shared" si="57"/>
        <v>0.32733802078765073</v>
      </c>
      <c r="U75" s="59">
        <f t="shared" si="57"/>
        <v>0.32822912035342888</v>
      </c>
      <c r="V75" s="60">
        <f t="shared" si="57"/>
        <v>0.32898680801512714</v>
      </c>
      <c r="W75" s="18">
        <f t="shared" si="58"/>
        <v>0.32898680801512714</v>
      </c>
      <c r="X75" s="18">
        <f t="shared" si="59"/>
        <v>0.32898680801512714</v>
      </c>
      <c r="Y75" s="18">
        <f t="shared" si="60"/>
        <v>0.32898680801512714</v>
      </c>
    </row>
    <row r="76" spans="1:25" ht="22" thickTop="1" thickBot="1">
      <c r="A76" s="16" t="s">
        <v>7</v>
      </c>
      <c r="B76" s="59">
        <f t="shared" si="55"/>
        <v>0.38697941610081493</v>
      </c>
      <c r="C76" s="59">
        <f t="shared" si="55"/>
        <v>0.38268102633507367</v>
      </c>
      <c r="D76" s="59">
        <f t="shared" si="55"/>
        <v>0.37860908993712744</v>
      </c>
      <c r="E76" s="59">
        <f t="shared" si="55"/>
        <v>0.374781661390239</v>
      </c>
      <c r="F76" s="59">
        <f t="shared" si="55"/>
        <v>0.3712170616657573</v>
      </c>
      <c r="G76" s="59">
        <f t="shared" si="57"/>
        <v>0.36793367539029198</v>
      </c>
      <c r="H76" s="59">
        <f t="shared" si="57"/>
        <v>0.3649496951233141</v>
      </c>
      <c r="I76" s="59">
        <f t="shared" si="57"/>
        <v>0.36228280275291924</v>
      </c>
      <c r="J76" s="59">
        <f t="shared" si="57"/>
        <v>0.35994977633026981</v>
      </c>
      <c r="K76" s="59">
        <f t="shared" si="57"/>
        <v>0.35796600872916728</v>
      </c>
      <c r="L76" s="59">
        <f t="shared" si="57"/>
        <v>0.35634492231789749</v>
      </c>
      <c r="M76" s="59">
        <f t="shared" si="57"/>
        <v>0.35509726135521896</v>
      </c>
      <c r="N76" s="59">
        <f t="shared" si="57"/>
        <v>0.35423024107339846</v>
      </c>
      <c r="O76" s="59">
        <f t="shared" si="57"/>
        <v>0.35374652941138512</v>
      </c>
      <c r="P76" s="59">
        <f t="shared" si="57"/>
        <v>0.35364303416420462</v>
      </c>
      <c r="Q76" s="59">
        <f t="shared" si="57"/>
        <v>0.35390946501867843</v>
      </c>
      <c r="R76" s="59">
        <f t="shared" si="57"/>
        <v>0.35452663671123641</v>
      </c>
      <c r="S76" s="59">
        <f t="shared" si="57"/>
        <v>0.35546447661639075</v>
      </c>
      <c r="T76" s="59">
        <f t="shared" si="57"/>
        <v>0.3566796978121482</v>
      </c>
      <c r="U76" s="59">
        <f t="shared" si="57"/>
        <v>0.35811309757303866</v>
      </c>
      <c r="V76" s="60">
        <f t="shared" si="57"/>
        <v>0.35968644199280858</v>
      </c>
      <c r="W76" s="18">
        <f t="shared" si="58"/>
        <v>0.35968644199280858</v>
      </c>
      <c r="X76" s="18">
        <f t="shared" si="59"/>
        <v>0.35968644199280858</v>
      </c>
      <c r="Y76" s="18">
        <f t="shared" si="60"/>
        <v>0.35968644199280858</v>
      </c>
    </row>
    <row r="77" spans="1:25" ht="22" thickTop="1" thickBot="1">
      <c r="A77" s="16" t="s">
        <v>8</v>
      </c>
      <c r="B77" s="59">
        <f t="shared" si="55"/>
        <v>0.4746297094697205</v>
      </c>
      <c r="C77" s="59">
        <f t="shared" si="55"/>
        <v>0.46842664900437431</v>
      </c>
      <c r="D77" s="59">
        <f t="shared" si="55"/>
        <v>0.46226594889424344</v>
      </c>
      <c r="E77" s="59">
        <f t="shared" si="55"/>
        <v>0.45616125728226153</v>
      </c>
      <c r="F77" s="59">
        <f t="shared" si="55"/>
        <v>0.45012793407326007</v>
      </c>
      <c r="G77" s="59">
        <f t="shared" si="57"/>
        <v>0.44418323026211909</v>
      </c>
      <c r="H77" s="59">
        <f t="shared" si="57"/>
        <v>0.43834648307877117</v>
      </c>
      <c r="I77" s="59">
        <f t="shared" si="57"/>
        <v>0.4326393283392907</v>
      </c>
      <c r="J77" s="59">
        <f t="shared" si="57"/>
        <v>0.42708593159867819</v>
      </c>
      <c r="K77" s="59">
        <f t="shared" si="57"/>
        <v>0.4217132399579171</v>
      </c>
      <c r="L77" s="59">
        <f t="shared" si="57"/>
        <v>0.41655125669712695</v>
      </c>
      <c r="M77" s="59">
        <f t="shared" si="57"/>
        <v>0.41163334130172469</v>
      </c>
      <c r="N77" s="59">
        <f t="shared" si="57"/>
        <v>0.40699653793465046</v>
      </c>
      <c r="O77" s="59">
        <f t="shared" si="57"/>
        <v>0.4026819360015701</v>
      </c>
      <c r="P77" s="59">
        <f t="shared" si="57"/>
        <v>0.39873506717477691</v>
      </c>
      <c r="Q77" s="59">
        <f t="shared" si="57"/>
        <v>0.39520634410197597</v>
      </c>
      <c r="R77" s="59">
        <f t="shared" si="57"/>
        <v>0.39215154704223804</v>
      </c>
      <c r="S77" s="59">
        <f t="shared" si="57"/>
        <v>0.38963236585140198</v>
      </c>
      <c r="T77" s="59">
        <f t="shared" si="57"/>
        <v>0.38771700608096382</v>
      </c>
      <c r="U77" s="59">
        <f t="shared" si="57"/>
        <v>0.38648086943916504</v>
      </c>
      <c r="V77" s="60">
        <f t="shared" si="57"/>
        <v>0.38600732044637326</v>
      </c>
      <c r="W77" s="18">
        <f t="shared" si="58"/>
        <v>0.38600732044637326</v>
      </c>
      <c r="X77" s="18">
        <f t="shared" si="59"/>
        <v>0.38600732044637326</v>
      </c>
      <c r="Y77" s="18">
        <f t="shared" si="60"/>
        <v>0.38600732044637326</v>
      </c>
    </row>
    <row r="78" spans="1:25" ht="22" thickTop="1" thickBot="1">
      <c r="A78" s="16" t="s">
        <v>9</v>
      </c>
      <c r="B78" s="59">
        <f t="shared" si="55"/>
        <v>0.59262297044909751</v>
      </c>
      <c r="C78" s="59">
        <f t="shared" si="55"/>
        <v>0.58639349953438591</v>
      </c>
      <c r="D78" s="59">
        <f t="shared" si="55"/>
        <v>0.5800503106335112</v>
      </c>
      <c r="E78" s="59">
        <f t="shared" si="55"/>
        <v>0.57358802561429501</v>
      </c>
      <c r="F78" s="59">
        <f t="shared" si="55"/>
        <v>0.56700101333214969</v>
      </c>
      <c r="G78" s="59">
        <f t="shared" si="57"/>
        <v>0.56028338977816383</v>
      </c>
      <c r="H78" s="59">
        <f t="shared" si="57"/>
        <v>0.55342901528643063</v>
      </c>
      <c r="I78" s="59">
        <f t="shared" si="57"/>
        <v>0.54643148658444529</v>
      </c>
      <c r="J78" s="59">
        <f t="shared" si="57"/>
        <v>0.5392841207002057</v>
      </c>
      <c r="K78" s="59">
        <f t="shared" si="57"/>
        <v>0.53197992677308814</v>
      </c>
      <c r="L78" s="59">
        <f t="shared" si="57"/>
        <v>0.52451156061382953</v>
      </c>
      <c r="M78" s="59">
        <f t="shared" si="57"/>
        <v>0.51687125537896073</v>
      </c>
      <c r="N78" s="59">
        <f t="shared" si="57"/>
        <v>0.50905071992046025</v>
      </c>
      <c r="O78" s="59">
        <f t="shared" si="57"/>
        <v>0.50104099419485038</v>
      </c>
      <c r="P78" s="59">
        <f t="shared" si="57"/>
        <v>0.49283224852253726</v>
      </c>
      <c r="Q78" s="59">
        <f t="shared" si="57"/>
        <v>0.48441351044136188</v>
      </c>
      <c r="R78" s="59">
        <f t="shared" si="57"/>
        <v>0.47577229937853438</v>
      </c>
      <c r="S78" s="59">
        <f t="shared" si="57"/>
        <v>0.46689414538254115</v>
      </c>
      <c r="T78" s="59">
        <f t="shared" si="57"/>
        <v>0.45776196376869682</v>
      </c>
      <c r="U78" s="59">
        <f t="shared" si="57"/>
        <v>0.44835525286739936</v>
      </c>
      <c r="V78" s="60">
        <f t="shared" si="57"/>
        <v>0.43864907735350289</v>
      </c>
      <c r="W78" s="18">
        <f t="shared" si="58"/>
        <v>0.43864907735350289</v>
      </c>
      <c r="X78" s="18">
        <f t="shared" si="59"/>
        <v>0.43864907735350289</v>
      </c>
      <c r="Y78" s="18">
        <f t="shared" si="60"/>
        <v>0.43864907735350289</v>
      </c>
    </row>
    <row r="79" spans="1:25" ht="22" thickTop="1" thickBot="1">
      <c r="A79" s="16" t="s">
        <v>10</v>
      </c>
      <c r="B79" s="59">
        <f t="shared" si="55"/>
        <v>0.72704488227844077</v>
      </c>
      <c r="C79" s="59">
        <f t="shared" si="55"/>
        <v>0.72261142343183404</v>
      </c>
      <c r="D79" s="59">
        <f t="shared" si="55"/>
        <v>0.71807964395086921</v>
      </c>
      <c r="E79" s="59">
        <f t="shared" si="55"/>
        <v>0.71344074754215669</v>
      </c>
      <c r="F79" s="59">
        <f t="shared" si="55"/>
        <v>0.7086849656849088</v>
      </c>
      <c r="G79" s="59">
        <f t="shared" si="57"/>
        <v>0.70380151039512073</v>
      </c>
      <c r="H79" s="59">
        <f t="shared" si="57"/>
        <v>0.69877853959431802</v>
      </c>
      <c r="I79" s="59">
        <f t="shared" si="57"/>
        <v>0.69360314032598003</v>
      </c>
      <c r="J79" s="59">
        <f t="shared" si="57"/>
        <v>0.68826133636516185</v>
      </c>
      <c r="K79" s="59">
        <f t="shared" si="57"/>
        <v>0.68273812832465108</v>
      </c>
      <c r="L79" s="59">
        <f t="shared" si="57"/>
        <v>0.67701757620926084</v>
      </c>
      <c r="M79" s="59">
        <f t="shared" si="57"/>
        <v>0.6710829365424934</v>
      </c>
      <c r="N79" s="59">
        <f t="shared" si="57"/>
        <v>0.66491686871598654</v>
      </c>
      <c r="O79" s="59">
        <f t="shared" si="57"/>
        <v>0.65850172811114183</v>
      </c>
      <c r="P79" s="59">
        <f t="shared" si="57"/>
        <v>0.65181996681563881</v>
      </c>
      <c r="Q79" s="59">
        <f t="shared" si="57"/>
        <v>0.64485466637810851</v>
      </c>
      <c r="R79" s="59">
        <f t="shared" si="57"/>
        <v>0.63759023094141476</v>
      </c>
      <c r="S79" s="59">
        <f t="shared" si="57"/>
        <v>0.63001327313465783</v>
      </c>
      <c r="T79" s="59">
        <f t="shared" si="57"/>
        <v>0.62211372906276641</v>
      </c>
      <c r="U79" s="59">
        <f t="shared" si="57"/>
        <v>0.61388624226572841</v>
      </c>
      <c r="V79" s="60">
        <f t="shared" si="57"/>
        <v>0.6053318591231247</v>
      </c>
      <c r="W79" s="18">
        <f t="shared" si="58"/>
        <v>0.6053318591231247</v>
      </c>
      <c r="X79" s="18">
        <f t="shared" si="59"/>
        <v>0.6053318591231247</v>
      </c>
      <c r="Y79" s="18">
        <f t="shared" si="60"/>
        <v>0.6053318591231247</v>
      </c>
    </row>
    <row r="80" spans="1:25" ht="22" thickTop="1" thickBot="1">
      <c r="A80" s="16" t="s">
        <v>11</v>
      </c>
      <c r="B80" s="59">
        <f t="shared" si="55"/>
        <v>0.86281132508105096</v>
      </c>
      <c r="C80" s="59">
        <f t="shared" si="55"/>
        <v>0.86055573212060565</v>
      </c>
      <c r="D80" s="59">
        <f t="shared" si="55"/>
        <v>0.85825969564234117</v>
      </c>
      <c r="E80" s="59">
        <f t="shared" si="55"/>
        <v>0.85591712451699031</v>
      </c>
      <c r="F80" s="59">
        <f t="shared" si="55"/>
        <v>0.8535204787606866</v>
      </c>
      <c r="G80" s="59">
        <f t="shared" si="57"/>
        <v>0.85106049512899762</v>
      </c>
      <c r="H80" s="59">
        <f t="shared" si="57"/>
        <v>0.84852586814128084</v>
      </c>
      <c r="I80" s="59">
        <f t="shared" si="57"/>
        <v>0.84590288033219629</v>
      </c>
      <c r="J80" s="59">
        <f t="shared" si="57"/>
        <v>0.84317497492035387</v>
      </c>
      <c r="K80" s="59">
        <f t="shared" si="57"/>
        <v>0.8403222635087233</v>
      </c>
      <c r="L80" s="59">
        <f t="shared" si="57"/>
        <v>0.83732096093205477</v>
      </c>
      <c r="M80" s="59">
        <f t="shared" si="57"/>
        <v>0.83414273900573521</v>
      </c>
      <c r="N80" s="59">
        <f t="shared" si="57"/>
        <v>0.83075399079402923</v>
      </c>
      <c r="O80" s="59">
        <f t="shared" si="57"/>
        <v>0.8271149972189924</v>
      </c>
      <c r="P80" s="59">
        <f t="shared" si="57"/>
        <v>0.82317898852684357</v>
      </c>
      <c r="Q80" s="59">
        <f t="shared" si="57"/>
        <v>0.81889109451350339</v>
      </c>
      <c r="R80" s="59">
        <f t="shared" si="57"/>
        <v>0.8141871797358271</v>
      </c>
      <c r="S80" s="59">
        <f t="shared" si="57"/>
        <v>0.80899256351081872</v>
      </c>
      <c r="T80" s="59">
        <f t="shared" si="57"/>
        <v>0.80322062970837305</v>
      </c>
      <c r="U80" s="59">
        <f t="shared" si="57"/>
        <v>0.79677133861554816</v>
      </c>
      <c r="V80" s="60">
        <f t="shared" si="57"/>
        <v>0.78952966298921268</v>
      </c>
      <c r="W80" s="18">
        <f t="shared" si="58"/>
        <v>0.78952966298921268</v>
      </c>
      <c r="X80" s="18">
        <f t="shared" si="59"/>
        <v>0.78952966298921268</v>
      </c>
      <c r="Y80" s="18">
        <f t="shared" si="60"/>
        <v>0.78952966298921268</v>
      </c>
    </row>
    <row r="81" spans="1:25" ht="22" thickTop="1" thickBot="1">
      <c r="A81" s="16" t="s">
        <v>12</v>
      </c>
      <c r="B81" s="59">
        <f t="shared" si="55"/>
        <v>1</v>
      </c>
      <c r="C81" s="59">
        <f t="shared" si="55"/>
        <v>1</v>
      </c>
      <c r="D81" s="59">
        <f t="shared" si="55"/>
        <v>1</v>
      </c>
      <c r="E81" s="59">
        <f t="shared" si="55"/>
        <v>1</v>
      </c>
      <c r="F81" s="59">
        <f t="shared" si="55"/>
        <v>1</v>
      </c>
      <c r="G81" s="59">
        <f t="shared" si="57"/>
        <v>1</v>
      </c>
      <c r="H81" s="59">
        <f t="shared" si="57"/>
        <v>1</v>
      </c>
      <c r="I81" s="59">
        <f t="shared" si="57"/>
        <v>1</v>
      </c>
      <c r="J81" s="59">
        <f t="shared" si="57"/>
        <v>1</v>
      </c>
      <c r="K81" s="59">
        <f t="shared" si="57"/>
        <v>1</v>
      </c>
      <c r="L81" s="59">
        <f t="shared" si="57"/>
        <v>1</v>
      </c>
      <c r="M81" s="59">
        <f t="shared" si="57"/>
        <v>1</v>
      </c>
      <c r="N81" s="59">
        <f t="shared" si="57"/>
        <v>1</v>
      </c>
      <c r="O81" s="59">
        <f t="shared" si="57"/>
        <v>1</v>
      </c>
      <c r="P81" s="59">
        <f t="shared" si="57"/>
        <v>1</v>
      </c>
      <c r="Q81" s="59">
        <f t="shared" si="57"/>
        <v>1</v>
      </c>
      <c r="R81" s="59">
        <f t="shared" si="57"/>
        <v>1</v>
      </c>
      <c r="S81" s="59">
        <f t="shared" si="57"/>
        <v>1</v>
      </c>
      <c r="T81" s="59">
        <f t="shared" si="57"/>
        <v>1</v>
      </c>
      <c r="U81" s="59">
        <f t="shared" si="57"/>
        <v>1</v>
      </c>
      <c r="V81" s="60">
        <f t="shared" si="57"/>
        <v>1</v>
      </c>
      <c r="W81" s="18">
        <f t="shared" si="58"/>
        <v>1</v>
      </c>
      <c r="X81" s="18">
        <f t="shared" si="59"/>
        <v>1</v>
      </c>
      <c r="Y81" s="18">
        <f t="shared" si="60"/>
        <v>1</v>
      </c>
    </row>
    <row r="82" spans="1:25" ht="22" thickTop="1" thickBot="1">
      <c r="A82" s="16" t="s">
        <v>13</v>
      </c>
      <c r="B82" s="59">
        <f t="shared" si="55"/>
        <v>1.1424795518054638</v>
      </c>
      <c r="C82" s="59">
        <f t="shared" si="55"/>
        <v>1.145210661124016</v>
      </c>
      <c r="D82" s="59">
        <f t="shared" si="55"/>
        <v>1.1479321959574256</v>
      </c>
      <c r="E82" s="59">
        <f t="shared" si="55"/>
        <v>1.1506325933340316</v>
      </c>
      <c r="F82" s="59">
        <f t="shared" si="55"/>
        <v>1.1532983273373851</v>
      </c>
      <c r="G82" s="59">
        <f t="shared" si="57"/>
        <v>1.1559136310763516</v>
      </c>
      <c r="H82" s="59">
        <f t="shared" si="57"/>
        <v>1.1584601836605672</v>
      </c>
      <c r="I82" s="59">
        <f t="shared" si="57"/>
        <v>1.1609167587133178</v>
      </c>
      <c r="J82" s="59">
        <f t="shared" si="57"/>
        <v>1.1632588309114726</v>
      </c>
      <c r="K82" s="59">
        <f t="shared" si="57"/>
        <v>1.1654581371237713</v>
      </c>
      <c r="L82" s="59">
        <f t="shared" si="57"/>
        <v>1.1674821889770868</v>
      </c>
      <c r="M82" s="59">
        <f t="shared" si="57"/>
        <v>1.1692937341834926</v>
      </c>
      <c r="N82" s="59">
        <f t="shared" si="57"/>
        <v>1.1708501647960421</v>
      </c>
      <c r="O82" s="59">
        <f t="shared" si="57"/>
        <v>1.1721028718377342</v>
      </c>
      <c r="P82" s="59">
        <f t="shared" si="57"/>
        <v>1.1729965476017101</v>
      </c>
      <c r="Q82" s="59">
        <f t="shared" si="57"/>
        <v>1.1734684395159736</v>
      </c>
      <c r="R82" s="59">
        <f t="shared" si="57"/>
        <v>1.1734475629981653</v>
      </c>
      <c r="S82" s="59">
        <f t="shared" si="57"/>
        <v>1.1728538854202999</v>
      </c>
      <c r="T82" s="59">
        <f t="shared" si="57"/>
        <v>1.1715974994093701</v>
      </c>
      <c r="U82" s="59">
        <f t="shared" si="57"/>
        <v>1.1695778114889166</v>
      </c>
      <c r="V82" s="60">
        <f t="shared" si="57"/>
        <v>1.1666827817696217</v>
      </c>
      <c r="W82" s="18">
        <f t="shared" si="58"/>
        <v>1.1666827817696217</v>
      </c>
      <c r="X82" s="18">
        <f t="shared" si="59"/>
        <v>1.1666827817696217</v>
      </c>
      <c r="Y82" s="18">
        <f t="shared" si="60"/>
        <v>1.1666827817696217</v>
      </c>
    </row>
    <row r="83" spans="1:25" ht="22" thickTop="1" thickBot="1">
      <c r="A83" s="16" t="s">
        <v>14</v>
      </c>
      <c r="B83" s="59">
        <f t="shared" si="55"/>
        <v>1.2869896839695545</v>
      </c>
      <c r="C83" s="59">
        <f t="shared" si="55"/>
        <v>1.2938618558327861</v>
      </c>
      <c r="D83" s="59">
        <f t="shared" si="55"/>
        <v>1.3008998307182513</v>
      </c>
      <c r="E83" s="59">
        <f t="shared" si="55"/>
        <v>1.3081042747221148</v>
      </c>
      <c r="F83" s="59">
        <f t="shared" si="55"/>
        <v>1.315474908765909</v>
      </c>
      <c r="G83" s="59">
        <f t="shared" si="57"/>
        <v>1.3230103026055096</v>
      </c>
      <c r="H83" s="59">
        <f t="shared" si="57"/>
        <v>1.3307076345534115</v>
      </c>
      <c r="I83" s="59">
        <f t="shared" si="57"/>
        <v>1.3385624120578401</v>
      </c>
      <c r="J83" s="59">
        <f t="shared" si="57"/>
        <v>1.3465681477820262</v>
      </c>
      <c r="K83" s="59">
        <f t="shared" si="57"/>
        <v>1.3547159853416388</v>
      </c>
      <c r="L83" s="59">
        <f t="shared" si="57"/>
        <v>1.3629942684201199</v>
      </c>
      <c r="M83" s="59">
        <f t="shared" si="57"/>
        <v>1.3713880466363104</v>
      </c>
      <c r="N83" s="59">
        <f t="shared" si="57"/>
        <v>1.3798785113497856</v>
      </c>
      <c r="O83" s="59">
        <f t="shared" si="57"/>
        <v>1.3884423546428046</v>
      </c>
      <c r="P83" s="59">
        <f t="shared" si="57"/>
        <v>1.3970510451281908</v>
      </c>
      <c r="Q83" s="59">
        <f t="shared" si="57"/>
        <v>1.4056700151490049</v>
      </c>
      <c r="R83" s="59">
        <f t="shared" si="57"/>
        <v>1.414257755549329</v>
      </c>
      <c r="S83" s="59">
        <f t="shared" si="57"/>
        <v>1.4227648167443097</v>
      </c>
      <c r="T83" s="59">
        <f t="shared" si="57"/>
        <v>1.4311327185927996</v>
      </c>
      <c r="U83" s="59">
        <f t="shared" si="57"/>
        <v>1.4392927769215413</v>
      </c>
      <c r="V83" s="60">
        <f t="shared" si="57"/>
        <v>1.4471648618574087</v>
      </c>
      <c r="W83" s="18">
        <f t="shared" si="58"/>
        <v>1.4471648618574087</v>
      </c>
      <c r="X83" s="18">
        <f t="shared" si="59"/>
        <v>1.4471648618574087</v>
      </c>
      <c r="Y83" s="18">
        <f t="shared" si="60"/>
        <v>1.4471648618574087</v>
      </c>
    </row>
    <row r="84" spans="1:25" ht="22" thickTop="1" thickBot="1">
      <c r="A84" s="16" t="s">
        <v>15</v>
      </c>
      <c r="B84" s="59">
        <f t="shared" ref="B84:F85" si="61">B63/B$60</f>
        <v>1.4230208807828668</v>
      </c>
      <c r="C84" s="59">
        <f t="shared" si="61"/>
        <v>1.4332276002044921</v>
      </c>
      <c r="D84" s="59">
        <f t="shared" si="61"/>
        <v>1.4436446754780214</v>
      </c>
      <c r="E84" s="59">
        <f t="shared" si="61"/>
        <v>1.4542688902097265</v>
      </c>
      <c r="F84" s="59">
        <f t="shared" si="61"/>
        <v>1.4650953870687931</v>
      </c>
      <c r="G84" s="59">
        <f t="shared" si="57"/>
        <v>1.476117370716391</v>
      </c>
      <c r="H84" s="59">
        <f t="shared" si="57"/>
        <v>1.4873257653616949</v>
      </c>
      <c r="I84" s="59">
        <f t="shared" si="57"/>
        <v>1.4987088209827313</v>
      </c>
      <c r="J84" s="59">
        <f t="shared" si="57"/>
        <v>1.5102516617326365</v>
      </c>
      <c r="K84" s="59">
        <f t="shared" si="57"/>
        <v>1.521935769588338</v>
      </c>
      <c r="L84" s="59">
        <f t="shared" si="57"/>
        <v>1.5337383959377886</v>
      </c>
      <c r="M84" s="59">
        <f t="shared" si="57"/>
        <v>1.5456318936112385</v>
      </c>
      <c r="N84" s="59">
        <f t="shared" si="57"/>
        <v>1.5575829619328303</v>
      </c>
      <c r="O84" s="59">
        <f t="shared" si="57"/>
        <v>1.569551797822238</v>
      </c>
      <c r="P84" s="59">
        <f t="shared" si="57"/>
        <v>1.5814911469699213</v>
      </c>
      <c r="Q84" s="59">
        <f t="shared" si="57"/>
        <v>1.5933452508459025</v>
      </c>
      <c r="R84" s="59">
        <f t="shared" si="57"/>
        <v>1.6050486880342376</v>
      </c>
      <c r="S84" s="59">
        <f t="shared" si="57"/>
        <v>1.6165251124245816</v>
      </c>
      <c r="T84" s="59">
        <f t="shared" si="57"/>
        <v>1.6276858965098058</v>
      </c>
      <c r="U84" s="59">
        <f t="shared" ref="H84:V85" si="62">U63/U$60</f>
        <v>1.6384286958634162</v>
      </c>
      <c r="V84" s="60">
        <f t="shared" si="62"/>
        <v>1.6486359612756354</v>
      </c>
      <c r="W84" s="18">
        <f t="shared" si="58"/>
        <v>1.6486359612756354</v>
      </c>
      <c r="X84" s="18">
        <f t="shared" si="59"/>
        <v>1.6486359612756354</v>
      </c>
      <c r="Y84" s="18">
        <f t="shared" si="60"/>
        <v>1.6486359612756354</v>
      </c>
    </row>
    <row r="85" spans="1:25" ht="22" thickTop="1" thickBot="1">
      <c r="A85" s="16" t="s">
        <v>16</v>
      </c>
      <c r="B85" s="59">
        <f t="shared" si="61"/>
        <v>1.5510825548363882</v>
      </c>
      <c r="C85" s="59">
        <f t="shared" si="61"/>
        <v>1.5664342806548863</v>
      </c>
      <c r="D85" s="59">
        <f t="shared" si="61"/>
        <v>1.582228518446201</v>
      </c>
      <c r="E85" s="59">
        <f t="shared" si="61"/>
        <v>1.5984732279861296</v>
      </c>
      <c r="F85" s="59">
        <f t="shared" si="61"/>
        <v>1.6151751546488444</v>
      </c>
      <c r="G85" s="59">
        <f t="shared" si="57"/>
        <v>1.6323395101427907</v>
      </c>
      <c r="H85" s="59">
        <f t="shared" si="62"/>
        <v>1.6499695963905705</v>
      </c>
      <c r="I85" s="59">
        <f t="shared" si="62"/>
        <v>1.6680663639024036</v>
      </c>
      <c r="J85" s="59">
        <f t="shared" si="62"/>
        <v>1.686627894965947</v>
      </c>
      <c r="K85" s="59">
        <f t="shared" si="62"/>
        <v>1.7056488009263253</v>
      </c>
      <c r="L85" s="59">
        <f t="shared" si="62"/>
        <v>1.7251195218040762</v>
      </c>
      <c r="M85" s="59">
        <f t="shared" si="62"/>
        <v>1.7450255155620624</v>
      </c>
      <c r="N85" s="59">
        <f t="shared" si="62"/>
        <v>1.7653463235807971</v>
      </c>
      <c r="O85" s="59">
        <f t="shared" si="62"/>
        <v>1.7860544984684621</v>
      </c>
      <c r="P85" s="59">
        <f t="shared" si="62"/>
        <v>1.8071143803986571</v>
      </c>
      <c r="Q85" s="59">
        <f t="shared" si="62"/>
        <v>1.828480708977573</v>
      </c>
      <c r="R85" s="59">
        <f t="shared" si="62"/>
        <v>1.8500970595085044</v>
      </c>
      <c r="S85" s="59">
        <f t="shared" si="62"/>
        <v>1.8718940958484367</v>
      </c>
      <c r="T85" s="59">
        <f t="shared" si="62"/>
        <v>1.8937876373410334</v>
      </c>
      <c r="U85" s="59">
        <f t="shared" si="62"/>
        <v>1.9156765451713114</v>
      </c>
      <c r="V85" s="60">
        <f t="shared" si="62"/>
        <v>1.937440444631866</v>
      </c>
      <c r="W85" s="18">
        <f t="shared" si="58"/>
        <v>1.937440444631866</v>
      </c>
      <c r="X85" s="18">
        <f t="shared" si="59"/>
        <v>1.937440444631866</v>
      </c>
      <c r="Y85" s="18">
        <f t="shared" si="60"/>
        <v>1.937440444631866</v>
      </c>
    </row>
    <row r="86" spans="1:25" ht="15" thickTop="1" thickBot="1">
      <c r="B86" s="59">
        <f t="shared" ref="B86:F86" si="63">B85</f>
        <v>1.5510825548363882</v>
      </c>
      <c r="C86" s="59">
        <f t="shared" si="63"/>
        <v>1.5664342806548863</v>
      </c>
      <c r="D86" s="59">
        <f t="shared" si="63"/>
        <v>1.582228518446201</v>
      </c>
      <c r="E86" s="59">
        <f t="shared" si="63"/>
        <v>1.5984732279861296</v>
      </c>
      <c r="F86" s="59">
        <f t="shared" si="63"/>
        <v>1.6151751546488444</v>
      </c>
      <c r="G86" s="59">
        <f>G85</f>
        <v>1.6323395101427907</v>
      </c>
      <c r="H86" s="59">
        <f t="shared" ref="H86:V86" si="64">H85</f>
        <v>1.6499695963905705</v>
      </c>
      <c r="I86" s="59">
        <f t="shared" si="64"/>
        <v>1.6680663639024036</v>
      </c>
      <c r="J86" s="59">
        <f t="shared" si="64"/>
        <v>1.686627894965947</v>
      </c>
      <c r="K86" s="59">
        <f t="shared" si="64"/>
        <v>1.7056488009263253</v>
      </c>
      <c r="L86" s="59">
        <f t="shared" si="64"/>
        <v>1.7251195218040762</v>
      </c>
      <c r="M86" s="59">
        <f t="shared" si="64"/>
        <v>1.7450255155620624</v>
      </c>
      <c r="N86" s="59">
        <f t="shared" si="64"/>
        <v>1.7653463235807971</v>
      </c>
      <c r="O86" s="59">
        <f t="shared" si="64"/>
        <v>1.7860544984684621</v>
      </c>
      <c r="P86" s="59">
        <f t="shared" si="64"/>
        <v>1.8071143803986571</v>
      </c>
      <c r="Q86" s="59">
        <f t="shared" si="64"/>
        <v>1.828480708977573</v>
      </c>
      <c r="R86" s="59">
        <f t="shared" si="64"/>
        <v>1.8500970595085044</v>
      </c>
      <c r="S86" s="59">
        <f t="shared" si="64"/>
        <v>1.8718940958484367</v>
      </c>
      <c r="T86" s="59">
        <f t="shared" si="64"/>
        <v>1.8937876373410334</v>
      </c>
      <c r="U86" s="59">
        <f t="shared" si="64"/>
        <v>1.9156765451713114</v>
      </c>
      <c r="V86" s="60">
        <f t="shared" si="64"/>
        <v>1.937440444631866</v>
      </c>
    </row>
    <row r="87" spans="1:25" ht="15" thickTop="1" thickBot="1">
      <c r="B87" s="59">
        <f t="shared" ref="B87:F87" si="65">B85</f>
        <v>1.5510825548363882</v>
      </c>
      <c r="C87" s="59">
        <f t="shared" si="65"/>
        <v>1.5664342806548863</v>
      </c>
      <c r="D87" s="59">
        <f t="shared" si="65"/>
        <v>1.582228518446201</v>
      </c>
      <c r="E87" s="59">
        <f t="shared" si="65"/>
        <v>1.5984732279861296</v>
      </c>
      <c r="F87" s="59">
        <f t="shared" si="65"/>
        <v>1.6151751546488444</v>
      </c>
      <c r="G87" s="59">
        <f>G85</f>
        <v>1.6323395101427907</v>
      </c>
      <c r="H87" s="59">
        <f t="shared" ref="H87:V87" si="66">H85</f>
        <v>1.6499695963905705</v>
      </c>
      <c r="I87" s="59">
        <f t="shared" si="66"/>
        <v>1.6680663639024036</v>
      </c>
      <c r="J87" s="59">
        <f t="shared" si="66"/>
        <v>1.686627894965947</v>
      </c>
      <c r="K87" s="59">
        <f t="shared" si="66"/>
        <v>1.7056488009263253</v>
      </c>
      <c r="L87" s="59">
        <f t="shared" si="66"/>
        <v>1.7251195218040762</v>
      </c>
      <c r="M87" s="59">
        <f t="shared" si="66"/>
        <v>1.7450255155620624</v>
      </c>
      <c r="N87" s="59">
        <f t="shared" si="66"/>
        <v>1.7653463235807971</v>
      </c>
      <c r="O87" s="59">
        <f t="shared" si="66"/>
        <v>1.7860544984684621</v>
      </c>
      <c r="P87" s="59">
        <f t="shared" si="66"/>
        <v>1.8071143803986571</v>
      </c>
      <c r="Q87" s="59">
        <f t="shared" si="66"/>
        <v>1.828480708977573</v>
      </c>
      <c r="R87" s="59">
        <f t="shared" si="66"/>
        <v>1.8500970595085044</v>
      </c>
      <c r="S87" s="59">
        <f t="shared" si="66"/>
        <v>1.8718940958484367</v>
      </c>
      <c r="T87" s="59">
        <f t="shared" si="66"/>
        <v>1.8937876373410334</v>
      </c>
      <c r="U87" s="59">
        <f t="shared" si="66"/>
        <v>1.9156765451713114</v>
      </c>
      <c r="V87" s="60">
        <f t="shared" si="66"/>
        <v>1.937440444631866</v>
      </c>
    </row>
    <row r="88" spans="1:25" ht="15" thickTop="1" thickBot="1">
      <c r="B88" s="59">
        <f t="shared" ref="B88:F88" si="67">B85</f>
        <v>1.5510825548363882</v>
      </c>
      <c r="C88" s="59">
        <f t="shared" si="67"/>
        <v>1.5664342806548863</v>
      </c>
      <c r="D88" s="59">
        <f t="shared" si="67"/>
        <v>1.582228518446201</v>
      </c>
      <c r="E88" s="59">
        <f t="shared" si="67"/>
        <v>1.5984732279861296</v>
      </c>
      <c r="F88" s="59">
        <f t="shared" si="67"/>
        <v>1.6151751546488444</v>
      </c>
      <c r="G88" s="59">
        <f>G85</f>
        <v>1.6323395101427907</v>
      </c>
      <c r="H88" s="59">
        <f t="shared" ref="H88:V88" si="68">H85</f>
        <v>1.6499695963905705</v>
      </c>
      <c r="I88" s="59">
        <f t="shared" si="68"/>
        <v>1.6680663639024036</v>
      </c>
      <c r="J88" s="59">
        <f t="shared" si="68"/>
        <v>1.686627894965947</v>
      </c>
      <c r="K88" s="59">
        <f t="shared" si="68"/>
        <v>1.7056488009263253</v>
      </c>
      <c r="L88" s="59">
        <f t="shared" si="68"/>
        <v>1.7251195218040762</v>
      </c>
      <c r="M88" s="59">
        <f t="shared" si="68"/>
        <v>1.7450255155620624</v>
      </c>
      <c r="N88" s="59">
        <f t="shared" si="68"/>
        <v>1.7653463235807971</v>
      </c>
      <c r="O88" s="59">
        <f t="shared" si="68"/>
        <v>1.7860544984684621</v>
      </c>
      <c r="P88" s="59">
        <f t="shared" si="68"/>
        <v>1.8071143803986571</v>
      </c>
      <c r="Q88" s="59">
        <f t="shared" si="68"/>
        <v>1.828480708977573</v>
      </c>
      <c r="R88" s="59">
        <f t="shared" si="68"/>
        <v>1.8500970595085044</v>
      </c>
      <c r="S88" s="59">
        <f t="shared" si="68"/>
        <v>1.8718940958484367</v>
      </c>
      <c r="T88" s="59">
        <f t="shared" si="68"/>
        <v>1.8937876373410334</v>
      </c>
      <c r="U88" s="59">
        <f t="shared" si="68"/>
        <v>1.9156765451713114</v>
      </c>
      <c r="V88" s="60">
        <f t="shared" si="68"/>
        <v>1.937440444631866</v>
      </c>
    </row>
    <row r="89" spans="1:25" ht="14" thickTop="1"/>
    <row r="102" spans="28:45" ht="14"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62"/>
      <c r="AS102" s="62"/>
    </row>
    <row r="103" spans="28:45" ht="14"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</row>
    <row r="104" spans="28:45" ht="14"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</row>
    <row r="105" spans="28:45" ht="14"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</row>
    <row r="106" spans="28:45" ht="14">
      <c r="AB106" s="62"/>
      <c r="AC106" s="62"/>
      <c r="AD106" s="62"/>
      <c r="AE106" s="62"/>
      <c r="AF106" s="62"/>
      <c r="AG106" s="62"/>
      <c r="AH106" s="62"/>
      <c r="AI106" s="62"/>
      <c r="AJ106" s="62"/>
      <c r="AK106" s="62"/>
      <c r="AL106" s="62"/>
      <c r="AM106" s="62"/>
      <c r="AN106" s="62"/>
      <c r="AO106" s="62"/>
      <c r="AP106" s="62"/>
      <c r="AQ106" s="62"/>
      <c r="AR106" s="62"/>
      <c r="AS106" s="62"/>
    </row>
    <row r="107" spans="28:45" ht="14"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2"/>
      <c r="AR107" s="62"/>
      <c r="AS107" s="62"/>
    </row>
    <row r="108" spans="28:45" ht="14">
      <c r="AB108" s="62"/>
      <c r="AC108" s="62"/>
      <c r="AD108" s="62"/>
      <c r="AE108" s="62"/>
      <c r="AF108" s="62"/>
      <c r="AG108" s="62"/>
      <c r="AH108" s="62"/>
      <c r="AI108" s="62"/>
      <c r="AJ108" s="62"/>
      <c r="AK108" s="62"/>
      <c r="AL108" s="62"/>
      <c r="AM108" s="62"/>
      <c r="AN108" s="62"/>
      <c r="AO108" s="62"/>
      <c r="AP108" s="62"/>
      <c r="AQ108" s="62"/>
      <c r="AR108" s="62"/>
      <c r="AS108" s="62"/>
    </row>
    <row r="109" spans="28:45" ht="14"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2"/>
      <c r="AR109" s="62"/>
      <c r="AS109" s="62"/>
    </row>
    <row r="110" spans="28:45" ht="14"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62"/>
      <c r="AS110" s="62"/>
    </row>
    <row r="111" spans="28:45" ht="14">
      <c r="AB111" s="62"/>
      <c r="AC111" s="62"/>
      <c r="AD111" s="62"/>
      <c r="AE111" s="62"/>
      <c r="AF111" s="62"/>
      <c r="AG111" s="62"/>
      <c r="AH111" s="62"/>
      <c r="AI111" s="62"/>
      <c r="AJ111" s="62"/>
      <c r="AK111" s="62"/>
      <c r="AL111" s="62"/>
      <c r="AM111" s="62"/>
      <c r="AN111" s="62"/>
      <c r="AO111" s="62"/>
      <c r="AP111" s="62"/>
      <c r="AQ111" s="62"/>
      <c r="AR111" s="62"/>
      <c r="AS111" s="62"/>
    </row>
    <row r="112" spans="28:45" ht="14">
      <c r="AB112" s="62"/>
      <c r="AC112" s="62"/>
      <c r="AD112" s="62"/>
      <c r="AE112" s="62"/>
      <c r="AF112" s="62"/>
      <c r="AG112" s="62"/>
      <c r="AH112" s="62"/>
      <c r="AI112" s="62"/>
      <c r="AJ112" s="62"/>
      <c r="AK112" s="62"/>
      <c r="AL112" s="62"/>
      <c r="AM112" s="62"/>
      <c r="AN112" s="62"/>
      <c r="AO112" s="62"/>
      <c r="AP112" s="62"/>
      <c r="AQ112" s="62"/>
      <c r="AR112" s="62"/>
      <c r="AS112" s="62"/>
    </row>
    <row r="113" spans="28:45" ht="14">
      <c r="AB113" s="62"/>
      <c r="AC113" s="62"/>
      <c r="AD113" s="62"/>
      <c r="AE113" s="62"/>
      <c r="AF113" s="62"/>
      <c r="AG113" s="62"/>
      <c r="AH113" s="62"/>
      <c r="AI113" s="62"/>
      <c r="AJ113" s="62"/>
      <c r="AK113" s="62"/>
      <c r="AL113" s="62"/>
      <c r="AM113" s="62"/>
      <c r="AN113" s="62"/>
      <c r="AO113" s="62"/>
      <c r="AP113" s="62"/>
      <c r="AQ113" s="62"/>
      <c r="AR113" s="62"/>
      <c r="AS113" s="62"/>
    </row>
    <row r="114" spans="28:45" ht="14"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2"/>
      <c r="AR114" s="62"/>
      <c r="AS114" s="62"/>
    </row>
    <row r="115" spans="28:45" ht="14"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62"/>
      <c r="AS115" s="62"/>
    </row>
    <row r="116" spans="28:45" ht="14">
      <c r="AB116" s="62"/>
      <c r="AC116" s="62"/>
      <c r="AD116" s="62"/>
      <c r="AE116" s="62"/>
      <c r="AF116" s="62"/>
      <c r="AG116" s="62"/>
      <c r="AH116" s="62"/>
      <c r="AI116" s="62"/>
      <c r="AJ116" s="62"/>
      <c r="AK116" s="62"/>
      <c r="AL116" s="62"/>
      <c r="AM116" s="62"/>
      <c r="AN116" s="62"/>
      <c r="AO116" s="62"/>
      <c r="AP116" s="62"/>
      <c r="AQ116" s="62"/>
      <c r="AR116" s="62"/>
      <c r="AS116" s="62"/>
    </row>
    <row r="117" spans="28:45" ht="14"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62"/>
      <c r="AS117" s="62"/>
    </row>
    <row r="118" spans="28:45" ht="14">
      <c r="AB118" s="62"/>
      <c r="AC118" s="62"/>
      <c r="AD118" s="62"/>
      <c r="AE118" s="62"/>
      <c r="AF118" s="62"/>
      <c r="AG118" s="62"/>
      <c r="AH118" s="62"/>
      <c r="AI118" s="62"/>
      <c r="AJ118" s="62"/>
      <c r="AK118" s="62"/>
      <c r="AL118" s="62"/>
      <c r="AM118" s="62"/>
      <c r="AN118" s="62"/>
      <c r="AO118" s="62"/>
      <c r="AP118" s="62"/>
      <c r="AQ118" s="62"/>
      <c r="AR118" s="62"/>
      <c r="AS118" s="62"/>
    </row>
    <row r="119" spans="28:45" ht="14">
      <c r="AB119" s="62"/>
      <c r="AC119" s="62"/>
      <c r="AD119" s="62"/>
      <c r="AE119" s="62"/>
      <c r="AF119" s="62"/>
      <c r="AG119" s="62"/>
      <c r="AH119" s="62"/>
      <c r="AI119" s="62"/>
      <c r="AJ119" s="62"/>
      <c r="AK119" s="62"/>
      <c r="AL119" s="62"/>
      <c r="AM119" s="62"/>
      <c r="AN119" s="62"/>
      <c r="AO119" s="62"/>
      <c r="AP119" s="62"/>
      <c r="AQ119" s="62"/>
      <c r="AR119" s="62"/>
      <c r="AS119" s="62"/>
    </row>
    <row r="120" spans="28:45" ht="14"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</row>
    <row r="121" spans="28:45" ht="14"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</row>
    <row r="122" spans="28:45" ht="14">
      <c r="AB122" s="62"/>
      <c r="AC122" s="62"/>
      <c r="AD122" s="62"/>
      <c r="AE122" s="62"/>
      <c r="AF122" s="62"/>
      <c r="AG122" s="62"/>
      <c r="AH122" s="62"/>
      <c r="AI122" s="62"/>
      <c r="AJ122" s="62"/>
      <c r="AK122" s="62"/>
      <c r="AL122" s="62"/>
      <c r="AM122" s="62"/>
      <c r="AN122" s="62"/>
      <c r="AO122" s="62"/>
      <c r="AP122" s="62"/>
      <c r="AQ122" s="62"/>
      <c r="AR122" s="62"/>
      <c r="AS122" s="62"/>
    </row>
    <row r="123" spans="28:45" ht="14">
      <c r="AB123" s="62"/>
      <c r="AC123" s="62"/>
      <c r="AD123" s="62"/>
      <c r="AE123" s="62"/>
      <c r="AF123" s="62"/>
      <c r="AG123" s="62"/>
      <c r="AH123" s="62"/>
      <c r="AI123" s="62"/>
      <c r="AJ123" s="62"/>
      <c r="AK123" s="62"/>
      <c r="AL123" s="62"/>
      <c r="AM123" s="62"/>
      <c r="AN123" s="62"/>
      <c r="AO123" s="62"/>
      <c r="AP123" s="62"/>
      <c r="AQ123" s="62"/>
      <c r="AR123" s="62"/>
      <c r="AS123" s="62"/>
    </row>
    <row r="124" spans="28:45" ht="14">
      <c r="AB124" s="62"/>
      <c r="AC124" s="62"/>
      <c r="AD124" s="62"/>
      <c r="AE124" s="62"/>
      <c r="AF124" s="62"/>
      <c r="AG124" s="62"/>
      <c r="AH124" s="62"/>
      <c r="AI124" s="62"/>
      <c r="AJ124" s="62"/>
      <c r="AK124" s="62"/>
      <c r="AL124" s="62"/>
      <c r="AM124" s="62"/>
      <c r="AN124" s="62"/>
      <c r="AO124" s="62"/>
      <c r="AP124" s="62"/>
      <c r="AQ124" s="62"/>
      <c r="AR124" s="62"/>
      <c r="AS124" s="62"/>
    </row>
    <row r="125" spans="28:45" ht="14"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</row>
    <row r="126" spans="28:45" ht="14"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62"/>
    </row>
    <row r="127" spans="28:45" ht="14"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62"/>
      <c r="AM127" s="62"/>
      <c r="AN127" s="62"/>
      <c r="AO127" s="62"/>
      <c r="AP127" s="62"/>
      <c r="AQ127" s="62"/>
      <c r="AR127" s="62"/>
      <c r="AS127" s="62"/>
    </row>
    <row r="128" spans="28:45" ht="14">
      <c r="AB128" s="62"/>
      <c r="AC128" s="62"/>
      <c r="AD128" s="62"/>
      <c r="AE128" s="62"/>
      <c r="AF128" s="62"/>
      <c r="AG128" s="62"/>
      <c r="AH128" s="62"/>
      <c r="AI128" s="62"/>
      <c r="AJ128" s="62"/>
      <c r="AK128" s="62"/>
      <c r="AL128" s="62"/>
      <c r="AM128" s="62"/>
      <c r="AN128" s="62"/>
      <c r="AO128" s="62"/>
      <c r="AP128" s="62"/>
      <c r="AQ128" s="62"/>
      <c r="AR128" s="62"/>
      <c r="AS128" s="62"/>
    </row>
    <row r="129" spans="28:45" ht="14">
      <c r="AB129" s="62"/>
      <c r="AC129" s="62"/>
      <c r="AD129" s="62"/>
      <c r="AE129" s="62"/>
      <c r="AF129" s="62"/>
      <c r="AG129" s="62"/>
      <c r="AH129" s="62"/>
      <c r="AI129" s="62"/>
      <c r="AJ129" s="62"/>
      <c r="AK129" s="62"/>
      <c r="AL129" s="62"/>
      <c r="AM129" s="62"/>
      <c r="AN129" s="62"/>
      <c r="AO129" s="62"/>
      <c r="AP129" s="62"/>
      <c r="AQ129" s="62"/>
      <c r="AR129" s="62"/>
      <c r="AS129" s="62"/>
    </row>
    <row r="130" spans="28:45" ht="14">
      <c r="AB130" s="62"/>
      <c r="AC130" s="62"/>
      <c r="AD130" s="62"/>
      <c r="AE130" s="62"/>
      <c r="AF130" s="62"/>
      <c r="AG130" s="62"/>
      <c r="AH130" s="62"/>
      <c r="AI130" s="62"/>
      <c r="AJ130" s="62"/>
      <c r="AK130" s="62"/>
      <c r="AL130" s="62"/>
      <c r="AM130" s="62"/>
      <c r="AN130" s="62"/>
      <c r="AO130" s="62"/>
      <c r="AP130" s="62"/>
      <c r="AQ130" s="62"/>
      <c r="AR130" s="62"/>
      <c r="AS130" s="62"/>
    </row>
    <row r="131" spans="28:45" ht="14">
      <c r="AB131" s="62"/>
      <c r="AC131" s="62"/>
      <c r="AD131" s="62"/>
      <c r="AE131" s="62"/>
      <c r="AF131" s="62"/>
      <c r="AG131" s="62"/>
      <c r="AH131" s="62"/>
      <c r="AI131" s="62"/>
      <c r="AJ131" s="62"/>
      <c r="AK131" s="62"/>
      <c r="AL131" s="62"/>
      <c r="AM131" s="62"/>
      <c r="AN131" s="62"/>
      <c r="AO131" s="62"/>
      <c r="AP131" s="62"/>
      <c r="AQ131" s="62"/>
      <c r="AR131" s="62"/>
      <c r="AS131" s="62"/>
    </row>
    <row r="132" spans="28:45" ht="14">
      <c r="AB132" s="62"/>
      <c r="AC132" s="62"/>
      <c r="AD132" s="62"/>
      <c r="AE132" s="62"/>
      <c r="AF132" s="62"/>
      <c r="AG132" s="62"/>
      <c r="AH132" s="62"/>
      <c r="AI132" s="62"/>
      <c r="AJ132" s="62"/>
      <c r="AK132" s="62"/>
      <c r="AL132" s="62"/>
      <c r="AM132" s="62"/>
      <c r="AN132" s="62"/>
      <c r="AO132" s="62"/>
      <c r="AP132" s="62"/>
      <c r="AQ132" s="62"/>
      <c r="AR132" s="62"/>
      <c r="AS132" s="62"/>
    </row>
    <row r="133" spans="28:45" ht="14">
      <c r="AB133" s="62"/>
      <c r="AC133" s="62"/>
      <c r="AD133" s="62"/>
      <c r="AE133" s="62"/>
      <c r="AF133" s="62"/>
      <c r="AG133" s="62"/>
      <c r="AH133" s="62"/>
      <c r="AI133" s="62"/>
      <c r="AJ133" s="62"/>
      <c r="AK133" s="62"/>
      <c r="AL133" s="62"/>
      <c r="AM133" s="62"/>
      <c r="AN133" s="62"/>
      <c r="AO133" s="62"/>
      <c r="AP133" s="62"/>
      <c r="AQ133" s="62"/>
      <c r="AR133" s="62"/>
      <c r="AS133" s="62"/>
    </row>
    <row r="134" spans="28:45" ht="14">
      <c r="AB134" s="62"/>
      <c r="AC134" s="62"/>
      <c r="AD134" s="62"/>
      <c r="AE134" s="62"/>
      <c r="AF134" s="62"/>
      <c r="AG134" s="62"/>
      <c r="AH134" s="62"/>
      <c r="AI134" s="62"/>
      <c r="AJ134" s="62"/>
      <c r="AK134" s="62"/>
      <c r="AL134" s="62"/>
      <c r="AM134" s="62"/>
      <c r="AN134" s="62"/>
      <c r="AO134" s="62"/>
      <c r="AP134" s="62"/>
      <c r="AQ134" s="62"/>
      <c r="AR134" s="62"/>
      <c r="AS134" s="62"/>
    </row>
    <row r="135" spans="28:45" ht="14">
      <c r="AB135" s="62"/>
      <c r="AC135" s="62"/>
      <c r="AD135" s="62"/>
      <c r="AE135" s="62"/>
      <c r="AF135" s="62"/>
      <c r="AG135" s="62"/>
      <c r="AH135" s="62"/>
      <c r="AI135" s="62"/>
      <c r="AJ135" s="62"/>
      <c r="AK135" s="62"/>
      <c r="AL135" s="62"/>
      <c r="AM135" s="62"/>
      <c r="AN135" s="62"/>
      <c r="AO135" s="62"/>
      <c r="AP135" s="62"/>
      <c r="AQ135" s="62"/>
      <c r="AR135" s="62"/>
      <c r="AS135" s="62"/>
    </row>
    <row r="136" spans="28:45" ht="14">
      <c r="AB136" s="62"/>
      <c r="AC136" s="62"/>
      <c r="AD136" s="62"/>
      <c r="AE136" s="62"/>
      <c r="AF136" s="62"/>
      <c r="AG136" s="62"/>
      <c r="AH136" s="62"/>
      <c r="AI136" s="62"/>
      <c r="AJ136" s="62"/>
      <c r="AK136" s="62"/>
      <c r="AL136" s="62"/>
      <c r="AM136" s="62"/>
      <c r="AN136" s="62"/>
      <c r="AO136" s="62"/>
      <c r="AP136" s="62"/>
      <c r="AQ136" s="62"/>
      <c r="AR136" s="62"/>
      <c r="AS136" s="62"/>
    </row>
    <row r="137" spans="28:45" ht="14">
      <c r="AB137" s="62"/>
      <c r="AC137" s="62"/>
      <c r="AD137" s="62"/>
      <c r="AE137" s="62"/>
      <c r="AF137" s="62"/>
      <c r="AG137" s="62"/>
      <c r="AH137" s="62"/>
      <c r="AI137" s="62"/>
      <c r="AJ137" s="62"/>
      <c r="AK137" s="62"/>
      <c r="AL137" s="62"/>
      <c r="AM137" s="62"/>
      <c r="AN137" s="62"/>
      <c r="AO137" s="62"/>
      <c r="AP137" s="62"/>
      <c r="AQ137" s="62"/>
      <c r="AR137" s="62"/>
      <c r="AS137" s="62"/>
    </row>
    <row r="138" spans="28:45" ht="14">
      <c r="AB138" s="62"/>
      <c r="AC138" s="62"/>
      <c r="AD138" s="62"/>
      <c r="AE138" s="62"/>
      <c r="AF138" s="62"/>
      <c r="AG138" s="62"/>
      <c r="AH138" s="62"/>
      <c r="AI138" s="62"/>
      <c r="AJ138" s="62"/>
      <c r="AK138" s="62"/>
      <c r="AL138" s="62"/>
      <c r="AM138" s="62"/>
      <c r="AN138" s="62"/>
      <c r="AO138" s="62"/>
      <c r="AP138" s="62"/>
      <c r="AQ138" s="62"/>
      <c r="AR138" s="62"/>
      <c r="AS138" s="62"/>
    </row>
    <row r="139" spans="28:45" ht="14">
      <c r="AB139" s="62"/>
      <c r="AC139" s="62"/>
      <c r="AD139" s="62"/>
      <c r="AE139" s="62"/>
      <c r="AF139" s="62"/>
      <c r="AG139" s="62"/>
      <c r="AH139" s="62"/>
      <c r="AI139" s="62"/>
      <c r="AJ139" s="62"/>
      <c r="AK139" s="62"/>
      <c r="AL139" s="62"/>
      <c r="AM139" s="62"/>
      <c r="AN139" s="62"/>
      <c r="AO139" s="62"/>
      <c r="AP139" s="62"/>
      <c r="AQ139" s="62"/>
      <c r="AR139" s="62"/>
      <c r="AS139" s="62"/>
    </row>
    <row r="140" spans="28:45" ht="14">
      <c r="AB140" s="62"/>
      <c r="AC140" s="62"/>
      <c r="AD140" s="62"/>
      <c r="AE140" s="62"/>
      <c r="AF140" s="62"/>
      <c r="AG140" s="62"/>
      <c r="AH140" s="62"/>
      <c r="AI140" s="62"/>
      <c r="AJ140" s="62"/>
      <c r="AK140" s="62"/>
      <c r="AL140" s="62"/>
      <c r="AM140" s="62"/>
      <c r="AN140" s="62"/>
      <c r="AO140" s="62"/>
      <c r="AP140" s="62"/>
      <c r="AQ140" s="62"/>
      <c r="AR140" s="62"/>
      <c r="AS140" s="62"/>
    </row>
    <row r="141" spans="28:45" ht="14">
      <c r="AB141" s="62"/>
      <c r="AC141" s="62"/>
      <c r="AD141" s="62"/>
      <c r="AE141" s="62"/>
      <c r="AF141" s="62"/>
      <c r="AG141" s="62"/>
      <c r="AH141" s="62"/>
      <c r="AI141" s="62"/>
      <c r="AJ141" s="62"/>
      <c r="AK141" s="62"/>
      <c r="AL141" s="62"/>
      <c r="AM141" s="62"/>
      <c r="AN141" s="62"/>
      <c r="AO141" s="62"/>
      <c r="AP141" s="62"/>
      <c r="AQ141" s="62"/>
      <c r="AR141" s="62"/>
      <c r="AS141" s="62"/>
    </row>
    <row r="142" spans="28:45" ht="14">
      <c r="AB142" s="62"/>
      <c r="AC142" s="62"/>
      <c r="AD142" s="62"/>
      <c r="AE142" s="62"/>
      <c r="AF142" s="62"/>
      <c r="AG142" s="62"/>
      <c r="AH142" s="62"/>
      <c r="AI142" s="62"/>
      <c r="AJ142" s="62"/>
      <c r="AK142" s="62"/>
      <c r="AL142" s="62"/>
      <c r="AM142" s="62"/>
      <c r="AN142" s="62"/>
      <c r="AO142" s="62"/>
      <c r="AP142" s="62"/>
      <c r="AQ142" s="62"/>
      <c r="AR142" s="62"/>
      <c r="AS142" s="62"/>
    </row>
    <row r="143" spans="28:45" ht="14">
      <c r="AB143" s="62"/>
      <c r="AC143" s="62"/>
      <c r="AD143" s="62"/>
      <c r="AE143" s="62"/>
      <c r="AF143" s="62"/>
      <c r="AG143" s="62"/>
      <c r="AH143" s="62"/>
      <c r="AI143" s="62"/>
      <c r="AJ143" s="62"/>
      <c r="AK143" s="62"/>
      <c r="AL143" s="62"/>
      <c r="AM143" s="62"/>
      <c r="AN143" s="62"/>
      <c r="AO143" s="62"/>
      <c r="AP143" s="62"/>
      <c r="AQ143" s="62"/>
      <c r="AR143" s="62"/>
      <c r="AS143" s="62"/>
    </row>
    <row r="144" spans="28:45" ht="14">
      <c r="AB144" s="62"/>
      <c r="AC144" s="62"/>
      <c r="AD144" s="62"/>
      <c r="AE144" s="62"/>
      <c r="AF144" s="62"/>
      <c r="AG144" s="62"/>
      <c r="AH144" s="62"/>
      <c r="AI144" s="62"/>
      <c r="AJ144" s="62"/>
      <c r="AK144" s="62"/>
      <c r="AL144" s="62"/>
      <c r="AM144" s="62"/>
      <c r="AN144" s="62"/>
      <c r="AO144" s="62"/>
      <c r="AP144" s="62"/>
      <c r="AQ144" s="62"/>
      <c r="AR144" s="62"/>
      <c r="AS144" s="62"/>
    </row>
    <row r="145" spans="28:45" ht="14">
      <c r="AB145" s="62"/>
      <c r="AC145" s="62"/>
      <c r="AD145" s="62"/>
      <c r="AE145" s="62"/>
      <c r="AF145" s="62"/>
      <c r="AG145" s="62"/>
      <c r="AH145" s="62"/>
      <c r="AI145" s="62"/>
      <c r="AJ145" s="62"/>
      <c r="AK145" s="62"/>
      <c r="AL145" s="62"/>
      <c r="AM145" s="62"/>
      <c r="AN145" s="62"/>
      <c r="AO145" s="62"/>
      <c r="AP145" s="62"/>
      <c r="AQ145" s="62"/>
      <c r="AR145" s="62"/>
      <c r="AS145" s="62"/>
    </row>
    <row r="146" spans="28:45" ht="14">
      <c r="AB146" s="62"/>
      <c r="AC146" s="62"/>
      <c r="AD146" s="62"/>
      <c r="AE146" s="62"/>
      <c r="AF146" s="62"/>
      <c r="AG146" s="62"/>
      <c r="AH146" s="62"/>
      <c r="AI146" s="62"/>
      <c r="AJ146" s="62"/>
      <c r="AK146" s="62"/>
      <c r="AL146" s="62"/>
      <c r="AM146" s="62"/>
      <c r="AN146" s="62"/>
      <c r="AO146" s="62"/>
      <c r="AP146" s="62"/>
      <c r="AQ146" s="62"/>
      <c r="AR146" s="62"/>
      <c r="AS146" s="62"/>
    </row>
    <row r="147" spans="28:45" ht="14">
      <c r="AB147" s="62"/>
      <c r="AC147" s="62"/>
      <c r="AD147" s="62"/>
      <c r="AE147" s="62"/>
      <c r="AF147" s="62"/>
      <c r="AG147" s="62"/>
      <c r="AH147" s="62"/>
      <c r="AI147" s="62"/>
      <c r="AJ147" s="62"/>
      <c r="AK147" s="62"/>
      <c r="AL147" s="62"/>
      <c r="AM147" s="62"/>
      <c r="AN147" s="62"/>
      <c r="AO147" s="62"/>
      <c r="AP147" s="62"/>
      <c r="AQ147" s="62"/>
      <c r="AR147" s="62"/>
      <c r="AS147" s="62"/>
    </row>
    <row r="148" spans="28:45" ht="14">
      <c r="AB148" s="62"/>
      <c r="AC148" s="62"/>
      <c r="AD148" s="62"/>
      <c r="AE148" s="62"/>
      <c r="AF148" s="62"/>
      <c r="AG148" s="62"/>
      <c r="AH148" s="62"/>
      <c r="AI148" s="62"/>
      <c r="AJ148" s="62"/>
      <c r="AK148" s="62"/>
      <c r="AL148" s="62"/>
      <c r="AM148" s="62"/>
      <c r="AN148" s="62"/>
      <c r="AO148" s="62"/>
      <c r="AP148" s="62"/>
      <c r="AQ148" s="62"/>
      <c r="AR148" s="62"/>
      <c r="AS148" s="62"/>
    </row>
    <row r="149" spans="28:45" ht="14">
      <c r="AB149" s="62"/>
      <c r="AC149" s="62"/>
      <c r="AD149" s="62"/>
      <c r="AE149" s="62"/>
      <c r="AF149" s="62"/>
      <c r="AG149" s="62"/>
      <c r="AH149" s="62"/>
      <c r="AI149" s="62"/>
      <c r="AJ149" s="62"/>
      <c r="AK149" s="62"/>
      <c r="AL149" s="62"/>
      <c r="AM149" s="62"/>
      <c r="AN149" s="62"/>
      <c r="AO149" s="62"/>
      <c r="AP149" s="62"/>
      <c r="AQ149" s="62"/>
      <c r="AR149" s="62"/>
      <c r="AS149" s="62"/>
    </row>
    <row r="150" spans="28:45" ht="14">
      <c r="AB150" s="62"/>
      <c r="AC150" s="62"/>
      <c r="AD150" s="62"/>
      <c r="AE150" s="62"/>
      <c r="AF150" s="62"/>
      <c r="AG150" s="62"/>
      <c r="AH150" s="62"/>
      <c r="AI150" s="62"/>
      <c r="AJ150" s="62"/>
      <c r="AK150" s="62"/>
      <c r="AL150" s="62"/>
      <c r="AM150" s="62"/>
      <c r="AN150" s="62"/>
      <c r="AO150" s="62"/>
      <c r="AP150" s="62"/>
      <c r="AQ150" s="62"/>
      <c r="AR150" s="62"/>
      <c r="AS150" s="62"/>
    </row>
    <row r="151" spans="28:45" ht="14">
      <c r="AB151" s="62"/>
      <c r="AC151" s="62"/>
      <c r="AD151" s="62"/>
      <c r="AE151" s="62"/>
      <c r="AF151" s="62"/>
      <c r="AG151" s="62"/>
      <c r="AH151" s="62"/>
      <c r="AI151" s="62"/>
      <c r="AJ151" s="62"/>
      <c r="AK151" s="62"/>
      <c r="AL151" s="62"/>
      <c r="AM151" s="62"/>
      <c r="AN151" s="62"/>
      <c r="AO151" s="62"/>
      <c r="AP151" s="62"/>
      <c r="AQ151" s="62"/>
      <c r="AR151" s="62"/>
      <c r="AS151" s="62"/>
    </row>
    <row r="152" spans="28:45" ht="14">
      <c r="AB152" s="62"/>
      <c r="AC152" s="62"/>
      <c r="AD152" s="62"/>
      <c r="AE152" s="62"/>
      <c r="AF152" s="62"/>
      <c r="AG152" s="62"/>
      <c r="AH152" s="62"/>
      <c r="AI152" s="62"/>
      <c r="AJ152" s="62"/>
      <c r="AK152" s="62"/>
      <c r="AL152" s="62"/>
      <c r="AM152" s="62"/>
      <c r="AN152" s="62"/>
      <c r="AO152" s="62"/>
      <c r="AP152" s="62"/>
      <c r="AQ152" s="62"/>
      <c r="AR152" s="62"/>
      <c r="AS152" s="62"/>
    </row>
    <row r="153" spans="28:45" ht="14">
      <c r="AB153" s="62"/>
      <c r="AC153" s="62"/>
      <c r="AD153" s="62"/>
      <c r="AE153" s="62"/>
      <c r="AF153" s="62"/>
      <c r="AG153" s="62"/>
      <c r="AH153" s="62"/>
      <c r="AI153" s="62"/>
      <c r="AJ153" s="62"/>
      <c r="AK153" s="62"/>
      <c r="AL153" s="62"/>
      <c r="AM153" s="62"/>
      <c r="AN153" s="62"/>
      <c r="AO153" s="62"/>
      <c r="AP153" s="62"/>
      <c r="AQ153" s="62"/>
      <c r="AR153" s="62"/>
      <c r="AS153" s="62"/>
    </row>
    <row r="154" spans="28:45" ht="14">
      <c r="AB154" s="62"/>
      <c r="AC154" s="62"/>
      <c r="AD154" s="62"/>
      <c r="AE154" s="62"/>
      <c r="AF154" s="62"/>
      <c r="AG154" s="62"/>
      <c r="AH154" s="62"/>
      <c r="AI154" s="62"/>
      <c r="AJ154" s="62"/>
      <c r="AK154" s="62"/>
      <c r="AL154" s="62"/>
      <c r="AM154" s="62"/>
      <c r="AN154" s="62"/>
      <c r="AO154" s="62"/>
      <c r="AP154" s="62"/>
      <c r="AQ154" s="62"/>
      <c r="AR154" s="62"/>
      <c r="AS154" s="62"/>
    </row>
    <row r="155" spans="28:45" ht="14">
      <c r="AB155" s="62"/>
      <c r="AC155" s="62"/>
      <c r="AD155" s="62"/>
      <c r="AE155" s="62"/>
      <c r="AF155" s="62"/>
      <c r="AG155" s="62"/>
      <c r="AH155" s="62"/>
      <c r="AI155" s="62"/>
      <c r="AJ155" s="62"/>
      <c r="AK155" s="62"/>
      <c r="AL155" s="62"/>
      <c r="AM155" s="62"/>
      <c r="AN155" s="62"/>
      <c r="AO155" s="62"/>
      <c r="AP155" s="62"/>
      <c r="AQ155" s="62"/>
      <c r="AR155" s="62"/>
      <c r="AS155" s="62"/>
    </row>
    <row r="156" spans="28:45" ht="14">
      <c r="AB156" s="62"/>
      <c r="AC156" s="62"/>
      <c r="AD156" s="62"/>
      <c r="AE156" s="62"/>
      <c r="AF156" s="62"/>
      <c r="AG156" s="62"/>
      <c r="AH156" s="62"/>
      <c r="AI156" s="62"/>
      <c r="AJ156" s="62"/>
      <c r="AK156" s="62"/>
      <c r="AL156" s="62"/>
      <c r="AM156" s="62"/>
      <c r="AN156" s="62"/>
      <c r="AO156" s="62"/>
      <c r="AP156" s="62"/>
      <c r="AQ156" s="62"/>
      <c r="AR156" s="62"/>
      <c r="AS156" s="62"/>
    </row>
    <row r="157" spans="28:45" ht="14">
      <c r="AB157" s="62"/>
      <c r="AC157" s="62"/>
      <c r="AD157" s="62"/>
      <c r="AE157" s="62"/>
      <c r="AF157" s="62"/>
      <c r="AG157" s="62"/>
      <c r="AH157" s="62"/>
      <c r="AI157" s="62"/>
      <c r="AJ157" s="62"/>
      <c r="AK157" s="62"/>
      <c r="AL157" s="62"/>
      <c r="AM157" s="62"/>
      <c r="AN157" s="62"/>
      <c r="AO157" s="62"/>
      <c r="AP157" s="62"/>
      <c r="AQ157" s="62"/>
      <c r="AR157" s="62"/>
      <c r="AS157" s="62"/>
    </row>
    <row r="158" spans="28:45" ht="14">
      <c r="AB158" s="62"/>
      <c r="AC158" s="62"/>
      <c r="AD158" s="62"/>
      <c r="AE158" s="62"/>
      <c r="AF158" s="62"/>
      <c r="AG158" s="62"/>
      <c r="AH158" s="62"/>
      <c r="AI158" s="62"/>
      <c r="AJ158" s="62"/>
      <c r="AK158" s="62"/>
      <c r="AL158" s="62"/>
      <c r="AM158" s="62"/>
      <c r="AN158" s="62"/>
      <c r="AO158" s="62"/>
      <c r="AP158" s="62"/>
      <c r="AQ158" s="62"/>
      <c r="AR158" s="62"/>
      <c r="AS158" s="62"/>
    </row>
    <row r="159" spans="28:45" ht="14">
      <c r="AB159" s="62"/>
      <c r="AC159" s="62"/>
      <c r="AD159" s="62"/>
      <c r="AE159" s="62"/>
      <c r="AF159" s="62"/>
      <c r="AG159" s="62"/>
      <c r="AH159" s="62"/>
      <c r="AI159" s="62"/>
      <c r="AJ159" s="62"/>
      <c r="AK159" s="62"/>
      <c r="AL159" s="62"/>
      <c r="AM159" s="62"/>
      <c r="AN159" s="62"/>
      <c r="AO159" s="62"/>
      <c r="AP159" s="62"/>
      <c r="AQ159" s="62"/>
      <c r="AR159" s="62"/>
      <c r="AS159" s="62"/>
    </row>
    <row r="160" spans="28:45" ht="14">
      <c r="AB160" s="62"/>
      <c r="AC160" s="62"/>
      <c r="AD160" s="62"/>
      <c r="AE160" s="62"/>
      <c r="AF160" s="62"/>
      <c r="AG160" s="62"/>
      <c r="AH160" s="62"/>
      <c r="AI160" s="62"/>
      <c r="AJ160" s="62"/>
      <c r="AK160" s="62"/>
      <c r="AL160" s="62"/>
      <c r="AM160" s="62"/>
      <c r="AN160" s="62"/>
      <c r="AO160" s="62"/>
      <c r="AP160" s="62"/>
      <c r="AQ160" s="62"/>
      <c r="AR160" s="62"/>
      <c r="AS160" s="62"/>
    </row>
    <row r="161" spans="28:45" ht="14">
      <c r="AB161" s="62"/>
      <c r="AC161" s="62"/>
      <c r="AD161" s="62"/>
      <c r="AE161" s="62"/>
      <c r="AF161" s="62"/>
      <c r="AG161" s="62"/>
      <c r="AH161" s="62"/>
      <c r="AI161" s="62"/>
      <c r="AJ161" s="62"/>
      <c r="AK161" s="62"/>
      <c r="AL161" s="62"/>
      <c r="AM161" s="62"/>
      <c r="AN161" s="62"/>
      <c r="AO161" s="62"/>
      <c r="AP161" s="62"/>
      <c r="AQ161" s="62"/>
      <c r="AR161" s="62"/>
      <c r="AS161" s="62"/>
    </row>
    <row r="162" spans="28:45" ht="14">
      <c r="AB162" s="62"/>
      <c r="AC162" s="62"/>
      <c r="AD162" s="62"/>
      <c r="AE162" s="62"/>
      <c r="AF162" s="62"/>
      <c r="AG162" s="62"/>
      <c r="AH162" s="62"/>
      <c r="AI162" s="62"/>
      <c r="AJ162" s="62"/>
      <c r="AK162" s="62"/>
      <c r="AL162" s="62"/>
      <c r="AM162" s="62"/>
      <c r="AN162" s="62"/>
      <c r="AO162" s="62"/>
      <c r="AP162" s="62"/>
      <c r="AQ162" s="62"/>
      <c r="AR162" s="62"/>
      <c r="AS162" s="62"/>
    </row>
    <row r="163" spans="28:45" ht="14">
      <c r="AB163" s="62"/>
      <c r="AC163" s="62"/>
      <c r="AD163" s="62"/>
      <c r="AE163" s="62"/>
      <c r="AF163" s="62"/>
      <c r="AG163" s="62"/>
      <c r="AH163" s="62"/>
      <c r="AI163" s="62"/>
      <c r="AJ163" s="62"/>
      <c r="AK163" s="62"/>
      <c r="AL163" s="62"/>
      <c r="AM163" s="62"/>
      <c r="AN163" s="62"/>
      <c r="AO163" s="62"/>
      <c r="AP163" s="62"/>
      <c r="AQ163" s="62"/>
      <c r="AR163" s="62"/>
      <c r="AS163" s="62"/>
    </row>
    <row r="168" spans="28:45" s="63" customFormat="1"/>
    <row r="169" spans="28:45" s="63" customFormat="1"/>
    <row r="170" spans="28:45" s="63" customFormat="1"/>
    <row r="171" spans="28:45" s="63" customFormat="1"/>
    <row r="172" spans="28:45" s="63" customFormat="1"/>
    <row r="173" spans="28:45" s="63" customFormat="1"/>
    <row r="174" spans="28:45" s="63" customFormat="1"/>
    <row r="175" spans="28:45" s="63" customFormat="1"/>
    <row r="176" spans="28:45" s="63" customFormat="1"/>
    <row r="177" s="63" customFormat="1"/>
    <row r="178" s="63" customFormat="1"/>
    <row r="179" s="63" customFormat="1"/>
    <row r="180" s="63" customFormat="1"/>
    <row r="181" s="63" customFormat="1"/>
    <row r="182" s="63" customFormat="1"/>
    <row r="183" s="63" customFormat="1"/>
    <row r="184" s="63" customFormat="1"/>
    <row r="185" s="63" customFormat="1"/>
    <row r="186" s="63" customFormat="1"/>
    <row r="187" s="63" customFormat="1"/>
    <row r="188" s="63" customFormat="1"/>
    <row r="189" s="63" customFormat="1"/>
    <row r="190" s="63" customFormat="1"/>
    <row r="191" s="63" customFormat="1"/>
    <row r="192" s="63" customFormat="1"/>
    <row r="193" s="63" customFormat="1"/>
    <row r="194" s="63" customFormat="1"/>
    <row r="195" s="63" customFormat="1"/>
    <row r="196" s="63" customFormat="1"/>
    <row r="197" s="63" customFormat="1"/>
    <row r="198" s="63" customFormat="1"/>
    <row r="199" s="63" customFormat="1"/>
    <row r="200" s="63" customFormat="1"/>
    <row r="201" s="63" customFormat="1"/>
    <row r="202" s="63" customFormat="1"/>
    <row r="203" s="63" customFormat="1"/>
    <row r="204" s="63" customFormat="1"/>
    <row r="205" s="63" customFormat="1"/>
    <row r="206" s="63" customFormat="1"/>
    <row r="207" s="63" customFormat="1"/>
    <row r="208" s="63" customFormat="1"/>
    <row r="209" s="63" customFormat="1"/>
    <row r="210" s="63" customFormat="1"/>
    <row r="211" s="63" customFormat="1"/>
    <row r="212" s="63" customFormat="1"/>
    <row r="213" s="63" customFormat="1"/>
    <row r="214" s="63" customFormat="1"/>
    <row r="215" s="63" customFormat="1"/>
    <row r="216" s="63" customFormat="1"/>
    <row r="217" s="63" customFormat="1"/>
    <row r="218" s="63" customFormat="1"/>
    <row r="219" s="63" customFormat="1"/>
    <row r="220" s="63" customFormat="1"/>
    <row r="221" s="63" customFormat="1"/>
    <row r="222" s="63" customFormat="1"/>
    <row r="223" s="63" customFormat="1"/>
    <row r="224" s="63" customFormat="1"/>
    <row r="225" s="63" customFormat="1"/>
    <row r="226" s="63" customFormat="1"/>
    <row r="227" s="63" customFormat="1"/>
    <row r="228" s="63" customFormat="1"/>
    <row r="229" s="63" customFormat="1"/>
    <row r="230" s="63" customFormat="1"/>
    <row r="231" s="63" customFormat="1"/>
    <row r="232" s="63" customFormat="1"/>
    <row r="233" s="63" customFormat="1"/>
    <row r="234" s="63" customFormat="1"/>
    <row r="235" s="63" customFormat="1"/>
    <row r="236" s="63" customFormat="1"/>
    <row r="237" s="63" customFormat="1"/>
    <row r="238" s="63" customFormat="1"/>
    <row r="239" s="63" customFormat="1"/>
    <row r="240" s="63" customFormat="1"/>
    <row r="241" s="63" customFormat="1"/>
    <row r="242" s="63" customFormat="1"/>
    <row r="243" s="63" customFormat="1"/>
    <row r="244" s="63" customFormat="1"/>
    <row r="245" s="63" customFormat="1"/>
    <row r="246" s="63" customFormat="1"/>
    <row r="247" s="63" customFormat="1"/>
    <row r="248" s="63" customFormat="1"/>
    <row r="249" s="63" customFormat="1"/>
    <row r="250" s="63" customFormat="1"/>
    <row r="251" s="63" customFormat="1"/>
    <row r="252" s="63" customFormat="1"/>
    <row r="253" s="63" customFormat="1"/>
    <row r="254" s="63" customFormat="1"/>
    <row r="255" s="63" customFormat="1"/>
    <row r="256" s="63" customFormat="1"/>
    <row r="257" s="63" customFormat="1"/>
    <row r="258" s="63" customFormat="1"/>
    <row r="259" s="63" customFormat="1"/>
    <row r="260" s="63" customFormat="1"/>
    <row r="261" s="63" customFormat="1"/>
    <row r="262" s="63" customFormat="1"/>
    <row r="263" s="63" customFormat="1"/>
    <row r="264" s="63" customFormat="1"/>
    <row r="265" s="63" customFormat="1"/>
    <row r="266" s="63" customFormat="1"/>
    <row r="267" s="63" customFormat="1"/>
    <row r="268" s="63" customFormat="1"/>
    <row r="269" s="63" customFormat="1"/>
    <row r="270" s="63" customFormat="1"/>
    <row r="271" s="63" customFormat="1"/>
    <row r="272" s="63" customFormat="1"/>
    <row r="273" s="63" customFormat="1"/>
    <row r="274" s="63" customFormat="1"/>
    <row r="275" s="63" customFormat="1"/>
    <row r="276" s="63" customFormat="1"/>
    <row r="277" s="63" customFormat="1"/>
    <row r="278" s="63" customFormat="1"/>
    <row r="279" s="63" customFormat="1"/>
    <row r="280" s="63" customFormat="1"/>
    <row r="281" s="63" customFormat="1"/>
    <row r="282" s="63" customFormat="1"/>
    <row r="283" s="63" customFormat="1"/>
    <row r="284" s="63" customFormat="1"/>
    <row r="285" s="63" customFormat="1"/>
    <row r="286" s="63" customFormat="1"/>
    <row r="287" s="63" customFormat="1"/>
    <row r="288" s="63" customFormat="1"/>
    <row r="289" s="63" customFormat="1"/>
    <row r="290" s="63" customFormat="1"/>
    <row r="291" s="63" customFormat="1"/>
    <row r="292" s="63" customFormat="1"/>
    <row r="293" s="63" customFormat="1"/>
    <row r="294" s="63" customFormat="1"/>
    <row r="295" s="63" customFormat="1"/>
    <row r="296" s="63" customFormat="1"/>
    <row r="297" s="63" customFormat="1"/>
    <row r="298" s="63" customFormat="1"/>
    <row r="299" s="63" customFormat="1"/>
    <row r="300" s="63" customFormat="1"/>
    <row r="301" s="63" customFormat="1"/>
    <row r="302" s="63" customFormat="1"/>
  </sheetData>
  <sheetProtection password="C19B" sheet="1" objects="1" scenarios="1" selectLockedCells="1" selectUnlockedCells="1"/>
  <pageMargins left="0.75" right="0.75" top="1" bottom="1" header="0.5" footer="0.5"/>
  <pageSetup paperSize="9" orientation="portrait" horizontalDpi="4294967292" verticalDpi="4294967292"/>
  <ignoredErrors>
    <ignoredError sqref="T28:T42" formula="1"/>
    <ignoredError sqref="G47:G64" emptyCellReferenc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356"/>
  <sheetViews>
    <sheetView topLeftCell="K1" workbookViewId="0">
      <selection activeCell="Y12" sqref="Y12"/>
    </sheetView>
  </sheetViews>
  <sheetFormatPr baseColWidth="10" defaultColWidth="8.83203125" defaultRowHeight="13" x14ac:dyDescent="0"/>
  <cols>
    <col min="1" max="1" width="9.5" style="21" bestFit="1" customWidth="1"/>
    <col min="2" max="26" width="8.83203125" style="21"/>
    <col min="27" max="30" width="8.83203125" style="1"/>
    <col min="31" max="106" width="8.83203125" style="63"/>
    <col min="107" max="16384" width="8.83203125" style="21"/>
  </cols>
  <sheetData>
    <row r="1" spans="1:28" ht="21.75" customHeight="1">
      <c r="A1" s="66">
        <v>1990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8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8" ht="21.75" customHeight="1">
      <c r="A2" s="69" t="s">
        <v>30</v>
      </c>
      <c r="B2" s="70"/>
      <c r="C2" s="70"/>
      <c r="D2" s="70"/>
      <c r="E2" s="70"/>
      <c r="F2" s="70"/>
      <c r="G2" s="70"/>
      <c r="H2" s="70"/>
      <c r="I2" s="70" t="s">
        <v>30</v>
      </c>
      <c r="J2" s="70"/>
      <c r="K2" s="70"/>
      <c r="L2" s="70"/>
      <c r="M2" s="70"/>
      <c r="N2" s="70"/>
      <c r="O2" s="7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8" ht="21.75" customHeight="1">
      <c r="A3" s="69"/>
      <c r="B3" s="70" t="s">
        <v>31</v>
      </c>
      <c r="C3" s="70"/>
      <c r="D3" s="70"/>
      <c r="E3" s="70"/>
      <c r="F3" s="70"/>
      <c r="G3" s="70"/>
      <c r="H3" s="70"/>
      <c r="I3" s="70"/>
      <c r="J3" s="70" t="s">
        <v>31</v>
      </c>
      <c r="K3" s="70"/>
      <c r="L3" s="70"/>
      <c r="M3" s="70"/>
      <c r="N3" s="70"/>
      <c r="O3" s="7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8" ht="21.75" customHeight="1">
      <c r="A4" s="69"/>
      <c r="B4" s="70" t="s">
        <v>32</v>
      </c>
      <c r="C4" s="70"/>
      <c r="D4" s="70"/>
      <c r="E4" s="70"/>
      <c r="F4" s="70"/>
      <c r="G4" s="70"/>
      <c r="H4" s="70"/>
      <c r="I4" s="70"/>
      <c r="J4" s="70" t="s">
        <v>32</v>
      </c>
      <c r="K4" s="70"/>
      <c r="L4" s="70"/>
      <c r="M4" s="70"/>
      <c r="N4" s="70"/>
      <c r="O4" s="7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8" ht="21.75" customHeight="1">
      <c r="A5" s="69"/>
      <c r="B5" s="70" t="s">
        <v>33</v>
      </c>
      <c r="C5" s="70"/>
      <c r="D5" s="70"/>
      <c r="E5" s="70"/>
      <c r="F5" s="70"/>
      <c r="G5" s="70"/>
      <c r="H5" s="70"/>
      <c r="I5" s="70"/>
      <c r="J5" s="70" t="s">
        <v>33</v>
      </c>
      <c r="K5" s="70"/>
      <c r="L5" s="70"/>
      <c r="M5" s="70"/>
      <c r="N5" s="70"/>
      <c r="O5" s="7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8" ht="21.75" customHeight="1">
      <c r="A6" s="69" t="s">
        <v>34</v>
      </c>
      <c r="B6" s="70"/>
      <c r="C6" s="70"/>
      <c r="D6" s="70"/>
      <c r="E6" s="70"/>
      <c r="F6" s="70"/>
      <c r="G6" s="70"/>
      <c r="H6" s="70"/>
      <c r="I6" s="70" t="s">
        <v>34</v>
      </c>
      <c r="J6" s="70"/>
      <c r="K6" s="70"/>
      <c r="L6" s="70"/>
      <c r="M6" s="70"/>
      <c r="N6" s="70"/>
      <c r="O6" s="71"/>
      <c r="P6" s="1"/>
      <c r="Q6" s="1"/>
      <c r="R6" s="64" t="s">
        <v>41</v>
      </c>
      <c r="S6" s="1"/>
      <c r="T6" s="1"/>
      <c r="U6" s="1"/>
      <c r="V6" s="1"/>
      <c r="W6" s="1"/>
      <c r="X6" s="1"/>
      <c r="Y6" s="1"/>
      <c r="Z6" s="1"/>
    </row>
    <row r="7" spans="1:28" ht="21.75" customHeight="1">
      <c r="A7" s="69"/>
      <c r="B7" s="70" t="s">
        <v>35</v>
      </c>
      <c r="C7" s="70"/>
      <c r="D7" s="70"/>
      <c r="E7" s="70"/>
      <c r="F7" s="70"/>
      <c r="G7" s="70"/>
      <c r="H7" s="70"/>
      <c r="I7" s="70"/>
      <c r="J7" s="70" t="s">
        <v>35</v>
      </c>
      <c r="K7" s="70"/>
      <c r="L7" s="70"/>
      <c r="M7" s="70"/>
      <c r="N7" s="70"/>
      <c r="O7" s="7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8" ht="21.75" customHeight="1">
      <c r="A8" s="69"/>
      <c r="B8" s="70" t="s">
        <v>36</v>
      </c>
      <c r="C8" s="70"/>
      <c r="D8" s="70"/>
      <c r="E8" s="70"/>
      <c r="F8" s="70"/>
      <c r="G8" s="70"/>
      <c r="H8" s="70"/>
      <c r="I8" s="70"/>
      <c r="J8" s="70" t="s">
        <v>36</v>
      </c>
      <c r="K8" s="70"/>
      <c r="L8" s="70"/>
      <c r="M8" s="70"/>
      <c r="N8" s="70"/>
      <c r="O8" s="7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8" ht="21.75" customHeight="1">
      <c r="A9" s="69" t="s">
        <v>37</v>
      </c>
      <c r="B9" s="70"/>
      <c r="C9" s="70"/>
      <c r="D9" s="70"/>
      <c r="E9" s="70"/>
      <c r="F9" s="70"/>
      <c r="G9" s="70"/>
      <c r="H9" s="70"/>
      <c r="I9" s="70" t="s">
        <v>37</v>
      </c>
      <c r="J9" s="70"/>
      <c r="K9" s="70"/>
      <c r="L9" s="70"/>
      <c r="M9" s="70"/>
      <c r="N9" s="70"/>
      <c r="O9" s="7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8" ht="21.75" customHeight="1">
      <c r="A10" s="69"/>
      <c r="B10" s="70" t="s">
        <v>38</v>
      </c>
      <c r="C10" s="70"/>
      <c r="D10" s="70"/>
      <c r="E10" s="70"/>
      <c r="F10" s="70"/>
      <c r="G10" s="70"/>
      <c r="H10" s="70"/>
      <c r="I10" s="70"/>
      <c r="J10" s="70" t="s">
        <v>38</v>
      </c>
      <c r="K10" s="70"/>
      <c r="L10" s="70"/>
      <c r="M10" s="70"/>
      <c r="N10" s="70"/>
      <c r="O10" s="71"/>
      <c r="P10" s="1"/>
      <c r="Q10" s="1"/>
      <c r="R10" s="1"/>
      <c r="S10" s="1"/>
      <c r="T10" s="1"/>
      <c r="U10" s="1"/>
      <c r="V10" s="1"/>
      <c r="W10" s="1"/>
      <c r="X10" s="1"/>
      <c r="Y10" s="48">
        <f>2012-1990</f>
        <v>22</v>
      </c>
      <c r="Z10" s="1"/>
    </row>
    <row r="11" spans="1:28" ht="21.75" customHeight="1" thickBot="1">
      <c r="A11" s="69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1"/>
      <c r="P11" s="1"/>
      <c r="Q11" s="23"/>
      <c r="R11" s="24" t="s">
        <v>39</v>
      </c>
      <c r="S11" s="24" t="s">
        <v>40</v>
      </c>
      <c r="T11" s="1"/>
      <c r="U11" s="1"/>
      <c r="V11" s="1"/>
      <c r="W11" s="1"/>
      <c r="X11" s="1"/>
      <c r="Y11" s="1"/>
      <c r="Z11" s="22" t="s">
        <v>42</v>
      </c>
    </row>
    <row r="12" spans="1:28" ht="21.75" customHeight="1" thickTop="1" thickBot="1">
      <c r="A12" s="69">
        <v>0</v>
      </c>
      <c r="B12" s="70">
        <v>100000</v>
      </c>
      <c r="C12" s="70">
        <v>937</v>
      </c>
      <c r="D12" s="70">
        <v>9.3681099999999997</v>
      </c>
      <c r="E12" s="70">
        <v>99118</v>
      </c>
      <c r="F12" s="70">
        <v>0.99921000000000004</v>
      </c>
      <c r="G12" s="70">
        <v>73.613</v>
      </c>
      <c r="H12" s="70"/>
      <c r="I12" s="70">
        <v>0</v>
      </c>
      <c r="J12" s="70">
        <v>100000</v>
      </c>
      <c r="K12" s="70">
        <v>763</v>
      </c>
      <c r="L12" s="70">
        <v>7.6260199999999996</v>
      </c>
      <c r="M12" s="70">
        <v>99282</v>
      </c>
      <c r="N12" s="70">
        <v>0.99933289999999997</v>
      </c>
      <c r="O12" s="71">
        <v>80.058999999999997</v>
      </c>
      <c r="P12" s="1"/>
      <c r="Q12" s="24">
        <v>0</v>
      </c>
      <c r="R12" s="25">
        <f>G145-G12</f>
        <v>5.9519999999999982</v>
      </c>
      <c r="S12" s="25">
        <f>O145-O12</f>
        <v>4.3500000000000085</v>
      </c>
      <c r="T12" s="1"/>
      <c r="U12" s="16" t="s">
        <v>17</v>
      </c>
      <c r="V12" s="76">
        <f>AVERAGE(R12:R16)</f>
        <v>5.5909999999999966</v>
      </c>
      <c r="W12" s="76">
        <f>AVERAGE(S12:S16)</f>
        <v>4.0310000000000032</v>
      </c>
      <c r="X12" s="76">
        <f>AVERAGE(V12:W12)</f>
        <v>4.8109999999999999</v>
      </c>
      <c r="Y12" s="61">
        <f>X12/$Y$10</f>
        <v>0.21868181818181817</v>
      </c>
      <c r="Z12" s="26">
        <f>Y12/2</f>
        <v>0.10934090909090909</v>
      </c>
      <c r="AA12" s="65"/>
      <c r="AB12" s="10"/>
    </row>
    <row r="13" spans="1:28" ht="21.75" customHeight="1" thickTop="1" thickBot="1">
      <c r="A13" s="69">
        <v>1</v>
      </c>
      <c r="B13" s="70">
        <v>99063</v>
      </c>
      <c r="C13" s="70">
        <v>46</v>
      </c>
      <c r="D13" s="70">
        <v>0.46499000000000001</v>
      </c>
      <c r="E13" s="70">
        <v>99040</v>
      </c>
      <c r="F13" s="70">
        <v>0.99958469999999999</v>
      </c>
      <c r="G13" s="70">
        <v>73.304000000000002</v>
      </c>
      <c r="H13" s="70"/>
      <c r="I13" s="70">
        <v>1</v>
      </c>
      <c r="J13" s="70">
        <v>99237</v>
      </c>
      <c r="K13" s="70">
        <v>42</v>
      </c>
      <c r="L13" s="70">
        <v>0.42806</v>
      </c>
      <c r="M13" s="70">
        <v>99216</v>
      </c>
      <c r="N13" s="70">
        <v>0.99963599999999997</v>
      </c>
      <c r="O13" s="71">
        <v>79.67</v>
      </c>
      <c r="P13" s="1"/>
      <c r="Q13" s="24">
        <v>1</v>
      </c>
      <c r="R13" s="25">
        <f t="shared" ref="R13:R76" si="0">G146-G13</f>
        <v>5.5219999999999914</v>
      </c>
      <c r="S13" s="25">
        <f t="shared" ref="S13:S76" si="1">O146-O13</f>
        <v>3.9719999999999942</v>
      </c>
      <c r="T13" s="1"/>
      <c r="U13" s="16" t="s">
        <v>0</v>
      </c>
      <c r="V13" s="76">
        <f>AVERAGE(R17:R21)</f>
        <v>5.4591999999999983</v>
      </c>
      <c r="W13" s="76">
        <f>AVERAGE(S17:S21)</f>
        <v>3.9171999999999967</v>
      </c>
      <c r="X13" s="76">
        <f t="shared" ref="X13:X29" si="2">AVERAGE(V13:W13)</f>
        <v>4.6881999999999975</v>
      </c>
      <c r="Y13" s="61">
        <f t="shared" ref="Y13:Y29" si="3">X13/$Y$10</f>
        <v>0.21309999999999987</v>
      </c>
      <c r="Z13" s="26">
        <f t="shared" ref="Z13:Z29" si="4">Y13/2</f>
        <v>0.10654999999999994</v>
      </c>
      <c r="AA13" s="65"/>
      <c r="AB13" s="10"/>
    </row>
    <row r="14" spans="1:28" ht="21.75" customHeight="1" thickTop="1" thickBot="1">
      <c r="A14" s="69">
        <v>2</v>
      </c>
      <c r="B14" s="70">
        <v>99017</v>
      </c>
      <c r="C14" s="70">
        <v>36</v>
      </c>
      <c r="D14" s="70">
        <v>0.36562</v>
      </c>
      <c r="E14" s="70">
        <v>98999</v>
      </c>
      <c r="F14" s="70">
        <v>0.99967059999999996</v>
      </c>
      <c r="G14" s="70">
        <v>72.337999999999994</v>
      </c>
      <c r="H14" s="70"/>
      <c r="I14" s="70">
        <v>2</v>
      </c>
      <c r="J14" s="70">
        <v>99195</v>
      </c>
      <c r="K14" s="70">
        <v>30</v>
      </c>
      <c r="L14" s="70">
        <v>0.29998000000000002</v>
      </c>
      <c r="M14" s="70">
        <v>99180</v>
      </c>
      <c r="N14" s="70">
        <v>0.99973730000000005</v>
      </c>
      <c r="O14" s="71">
        <v>78.703999999999994</v>
      </c>
      <c r="P14" s="1"/>
      <c r="Q14" s="24">
        <v>2</v>
      </c>
      <c r="R14" s="25">
        <f t="shared" si="0"/>
        <v>5.5060000000000002</v>
      </c>
      <c r="S14" s="25">
        <f t="shared" si="1"/>
        <v>3.9540000000000077</v>
      </c>
      <c r="T14" s="1"/>
      <c r="U14" s="16" t="s">
        <v>1</v>
      </c>
      <c r="V14" s="76">
        <f>AVERAGE(R22:R26)</f>
        <v>5.4234000000000027</v>
      </c>
      <c r="W14" s="76">
        <f>AVERAGE(S22:S26)</f>
        <v>3.8947999999999978</v>
      </c>
      <c r="X14" s="76">
        <f t="shared" si="2"/>
        <v>4.6591000000000005</v>
      </c>
      <c r="Y14" s="61">
        <f t="shared" si="3"/>
        <v>0.21177727272727276</v>
      </c>
      <c r="Z14" s="26">
        <f t="shared" si="4"/>
        <v>0.10588863636363638</v>
      </c>
      <c r="AA14" s="65"/>
      <c r="AB14" s="10"/>
    </row>
    <row r="15" spans="1:28" ht="21.75" customHeight="1" thickTop="1" thickBot="1">
      <c r="A15" s="69">
        <v>3</v>
      </c>
      <c r="B15" s="70">
        <v>98981</v>
      </c>
      <c r="C15" s="70">
        <v>29</v>
      </c>
      <c r="D15" s="70">
        <v>0.29316999999999999</v>
      </c>
      <c r="E15" s="70">
        <v>98966</v>
      </c>
      <c r="F15" s="70">
        <v>0.99973219999999996</v>
      </c>
      <c r="G15" s="70">
        <v>71.364999999999995</v>
      </c>
      <c r="H15" s="70"/>
      <c r="I15" s="70">
        <v>3</v>
      </c>
      <c r="J15" s="70">
        <v>99165</v>
      </c>
      <c r="K15" s="70">
        <v>22</v>
      </c>
      <c r="L15" s="70">
        <v>0.22536999999999999</v>
      </c>
      <c r="M15" s="70">
        <v>99154</v>
      </c>
      <c r="N15" s="70">
        <v>0.99979530000000005</v>
      </c>
      <c r="O15" s="71">
        <v>77.727000000000004</v>
      </c>
      <c r="P15" s="1"/>
      <c r="Q15" s="24">
        <v>3</v>
      </c>
      <c r="R15" s="25">
        <f t="shared" si="0"/>
        <v>5.4920000000000044</v>
      </c>
      <c r="S15" s="25">
        <f t="shared" si="1"/>
        <v>3.9440000000000026</v>
      </c>
      <c r="T15" s="1"/>
      <c r="U15" s="16" t="s">
        <v>2</v>
      </c>
      <c r="V15" s="76">
        <f>AVERAGE(R27:R31)</f>
        <v>5.3452000000000002</v>
      </c>
      <c r="W15" s="76">
        <f>AVERAGE(S27:S31)</f>
        <v>3.8661999999999965</v>
      </c>
      <c r="X15" s="76">
        <f t="shared" si="2"/>
        <v>4.6056999999999988</v>
      </c>
      <c r="Y15" s="61">
        <f t="shared" si="3"/>
        <v>0.20934999999999995</v>
      </c>
      <c r="Z15" s="26">
        <f t="shared" si="4"/>
        <v>0.10467499999999998</v>
      </c>
      <c r="AA15" s="65"/>
      <c r="AB15" s="10"/>
    </row>
    <row r="16" spans="1:28" ht="21.75" customHeight="1" thickTop="1" thickBot="1">
      <c r="A16" s="69">
        <v>4</v>
      </c>
      <c r="B16" s="70">
        <v>98952</v>
      </c>
      <c r="C16" s="70">
        <v>24</v>
      </c>
      <c r="D16" s="70">
        <v>0.24249000000000001</v>
      </c>
      <c r="E16" s="70">
        <v>98940</v>
      </c>
      <c r="F16" s="70">
        <v>0.9997703</v>
      </c>
      <c r="G16" s="70">
        <v>70.385000000000005</v>
      </c>
      <c r="H16" s="70"/>
      <c r="I16" s="70">
        <v>4</v>
      </c>
      <c r="J16" s="70">
        <v>99143</v>
      </c>
      <c r="K16" s="70">
        <v>18</v>
      </c>
      <c r="L16" s="70">
        <v>0.18411</v>
      </c>
      <c r="M16" s="70">
        <v>99134</v>
      </c>
      <c r="N16" s="70">
        <v>0.99982090000000001</v>
      </c>
      <c r="O16" s="71">
        <v>76.745000000000005</v>
      </c>
      <c r="P16" s="1"/>
      <c r="Q16" s="24">
        <v>4</v>
      </c>
      <c r="R16" s="25">
        <f t="shared" si="0"/>
        <v>5.4829999999999899</v>
      </c>
      <c r="S16" s="25">
        <f t="shared" si="1"/>
        <v>3.9350000000000023</v>
      </c>
      <c r="T16" s="1"/>
      <c r="U16" s="16" t="s">
        <v>3</v>
      </c>
      <c r="V16" s="76">
        <f>AVERAGE(R32:R36)</f>
        <v>5.2085999999999988</v>
      </c>
      <c r="W16" s="76">
        <f>AVERAGE(S32:S36)</f>
        <v>3.8292000000000002</v>
      </c>
      <c r="X16" s="76">
        <f t="shared" si="2"/>
        <v>4.5188999999999995</v>
      </c>
      <c r="Y16" s="61">
        <f t="shared" si="3"/>
        <v>0.20540454545454542</v>
      </c>
      <c r="Z16" s="26">
        <f t="shared" si="4"/>
        <v>0.10270227272727271</v>
      </c>
      <c r="AA16" s="65"/>
      <c r="AB16" s="10"/>
    </row>
    <row r="17" spans="1:28" ht="21.75" customHeight="1" thickTop="1" thickBot="1">
      <c r="A17" s="69">
        <v>5</v>
      </c>
      <c r="B17" s="70">
        <v>98928</v>
      </c>
      <c r="C17" s="70">
        <v>21</v>
      </c>
      <c r="D17" s="70">
        <v>0.21687000000000001</v>
      </c>
      <c r="E17" s="70">
        <v>98917</v>
      </c>
      <c r="F17" s="70">
        <v>0.99979459999999998</v>
      </c>
      <c r="G17" s="70">
        <v>69.402000000000001</v>
      </c>
      <c r="H17" s="70"/>
      <c r="I17" s="70">
        <v>5</v>
      </c>
      <c r="J17" s="70">
        <v>99125</v>
      </c>
      <c r="K17" s="70">
        <v>17</v>
      </c>
      <c r="L17" s="70">
        <v>0.1741</v>
      </c>
      <c r="M17" s="70">
        <v>99116</v>
      </c>
      <c r="N17" s="70">
        <v>0.99983390000000005</v>
      </c>
      <c r="O17" s="71">
        <v>75.759</v>
      </c>
      <c r="P17" s="1"/>
      <c r="Q17" s="24">
        <v>5</v>
      </c>
      <c r="R17" s="25">
        <f t="shared" si="0"/>
        <v>5.4740000000000038</v>
      </c>
      <c r="S17" s="25">
        <f t="shared" si="1"/>
        <v>3.929000000000002</v>
      </c>
      <c r="T17" s="1"/>
      <c r="U17" s="16" t="s">
        <v>4</v>
      </c>
      <c r="V17" s="76">
        <f>AVERAGE(R37:R41)</f>
        <v>5.0635999999999983</v>
      </c>
      <c r="W17" s="76">
        <f>AVERAGE(S37:S41)</f>
        <v>3.7837999999999994</v>
      </c>
      <c r="X17" s="76">
        <f t="shared" si="2"/>
        <v>4.4236999999999984</v>
      </c>
      <c r="Y17" s="61">
        <f t="shared" si="3"/>
        <v>0.20107727272727266</v>
      </c>
      <c r="Z17" s="26">
        <f t="shared" si="4"/>
        <v>0.10053863636363633</v>
      </c>
      <c r="AA17" s="65"/>
      <c r="AB17" s="10"/>
    </row>
    <row r="18" spans="1:28" ht="21.75" customHeight="1" thickTop="1" thickBot="1">
      <c r="A18" s="69">
        <v>6</v>
      </c>
      <c r="B18" s="70">
        <v>98906</v>
      </c>
      <c r="C18" s="70">
        <v>19</v>
      </c>
      <c r="D18" s="70">
        <v>0.19400999999999999</v>
      </c>
      <c r="E18" s="70">
        <v>98897</v>
      </c>
      <c r="F18" s="70">
        <v>0.99980950000000002</v>
      </c>
      <c r="G18" s="70">
        <v>68.417000000000002</v>
      </c>
      <c r="H18" s="70"/>
      <c r="I18" s="70">
        <v>6</v>
      </c>
      <c r="J18" s="70">
        <v>99107</v>
      </c>
      <c r="K18" s="70">
        <v>16</v>
      </c>
      <c r="L18" s="70">
        <v>0.15804000000000001</v>
      </c>
      <c r="M18" s="70">
        <v>99099</v>
      </c>
      <c r="N18" s="70">
        <v>0.99984569999999995</v>
      </c>
      <c r="O18" s="71">
        <v>74.772000000000006</v>
      </c>
      <c r="P18" s="1"/>
      <c r="Q18" s="24">
        <v>6</v>
      </c>
      <c r="R18" s="25">
        <f t="shared" si="0"/>
        <v>5.465999999999994</v>
      </c>
      <c r="S18" s="25">
        <f t="shared" si="1"/>
        <v>3.9229999999999876</v>
      </c>
      <c r="T18" s="1"/>
      <c r="U18" s="16" t="s">
        <v>5</v>
      </c>
      <c r="V18" s="76">
        <f>AVERAGE(R42:R46)</f>
        <v>4.9298000000000002</v>
      </c>
      <c r="W18" s="76">
        <f>AVERAGE(S42:S46)</f>
        <v>3.7373999999999983</v>
      </c>
      <c r="X18" s="76">
        <f t="shared" si="2"/>
        <v>4.3335999999999988</v>
      </c>
      <c r="Y18" s="61">
        <f t="shared" si="3"/>
        <v>0.19698181818181812</v>
      </c>
      <c r="Z18" s="26">
        <f t="shared" si="4"/>
        <v>9.849090909090906E-2</v>
      </c>
      <c r="AA18" s="65"/>
      <c r="AB18" s="10"/>
    </row>
    <row r="19" spans="1:28" ht="21.75" customHeight="1" thickTop="1" thickBot="1">
      <c r="A19" s="69">
        <v>7</v>
      </c>
      <c r="B19" s="70">
        <v>98887</v>
      </c>
      <c r="C19" s="70">
        <v>18</v>
      </c>
      <c r="D19" s="70">
        <v>0.18703</v>
      </c>
      <c r="E19" s="70">
        <v>98878</v>
      </c>
      <c r="F19" s="70">
        <v>0.99981319999999996</v>
      </c>
      <c r="G19" s="70">
        <v>67.430000000000007</v>
      </c>
      <c r="H19" s="70"/>
      <c r="I19" s="70">
        <v>7</v>
      </c>
      <c r="J19" s="70">
        <v>99092</v>
      </c>
      <c r="K19" s="70">
        <v>15</v>
      </c>
      <c r="L19" s="70">
        <v>0.15054000000000001</v>
      </c>
      <c r="M19" s="70">
        <v>99084</v>
      </c>
      <c r="N19" s="70">
        <v>0.99985670000000004</v>
      </c>
      <c r="O19" s="71">
        <v>73.784000000000006</v>
      </c>
      <c r="P19" s="1"/>
      <c r="Q19" s="24">
        <v>7</v>
      </c>
      <c r="R19" s="25">
        <f t="shared" si="0"/>
        <v>5.458999999999989</v>
      </c>
      <c r="S19" s="25">
        <f t="shared" si="1"/>
        <v>3.9159999999999968</v>
      </c>
      <c r="T19" s="1"/>
      <c r="U19" s="16" t="s">
        <v>6</v>
      </c>
      <c r="V19" s="76">
        <f>AVERAGE(R47:R51)</f>
        <v>4.8276000000000021</v>
      </c>
      <c r="W19" s="76">
        <f>AVERAGE(S47:S51)</f>
        <v>3.6895999999999987</v>
      </c>
      <c r="X19" s="76">
        <f t="shared" si="2"/>
        <v>4.2586000000000004</v>
      </c>
      <c r="Y19" s="61">
        <f t="shared" si="3"/>
        <v>0.19357272727272729</v>
      </c>
      <c r="Z19" s="26">
        <f t="shared" si="4"/>
        <v>9.6786363636363643E-2</v>
      </c>
      <c r="AA19" s="65"/>
      <c r="AB19" s="10"/>
    </row>
    <row r="20" spans="1:28" ht="21.75" customHeight="1" thickTop="1" thickBot="1">
      <c r="A20" s="69">
        <v>8</v>
      </c>
      <c r="B20" s="70">
        <v>98869</v>
      </c>
      <c r="C20" s="70">
        <v>18</v>
      </c>
      <c r="D20" s="70">
        <v>0.18653</v>
      </c>
      <c r="E20" s="70">
        <v>98860</v>
      </c>
      <c r="F20" s="70">
        <v>0.99981109999999995</v>
      </c>
      <c r="G20" s="70">
        <v>66.442999999999998</v>
      </c>
      <c r="H20" s="70"/>
      <c r="I20" s="70">
        <v>8</v>
      </c>
      <c r="J20" s="70">
        <v>99077</v>
      </c>
      <c r="K20" s="70">
        <v>13</v>
      </c>
      <c r="L20" s="70">
        <v>0.13599</v>
      </c>
      <c r="M20" s="70">
        <v>99070</v>
      </c>
      <c r="N20" s="70">
        <v>0.99986600000000003</v>
      </c>
      <c r="O20" s="71">
        <v>72.795000000000002</v>
      </c>
      <c r="P20" s="1"/>
      <c r="Q20" s="24">
        <v>8</v>
      </c>
      <c r="R20" s="25">
        <f t="shared" si="0"/>
        <v>5.4519999999999982</v>
      </c>
      <c r="S20" s="25">
        <f t="shared" si="1"/>
        <v>3.9110000000000014</v>
      </c>
      <c r="T20" s="1"/>
      <c r="U20" s="16" t="s">
        <v>7</v>
      </c>
      <c r="V20" s="76">
        <f>AVERAGE(R52:R56)</f>
        <v>4.7207999999999997</v>
      </c>
      <c r="W20" s="76">
        <f>AVERAGE(S52:S56)</f>
        <v>3.6214</v>
      </c>
      <c r="X20" s="76">
        <f t="shared" si="2"/>
        <v>4.1711</v>
      </c>
      <c r="Y20" s="61">
        <f t="shared" si="3"/>
        <v>0.18959545454545454</v>
      </c>
      <c r="Z20" s="26">
        <f t="shared" si="4"/>
        <v>9.479772727272727E-2</v>
      </c>
      <c r="AA20" s="65"/>
      <c r="AB20" s="10"/>
    </row>
    <row r="21" spans="1:28" ht="21.75" customHeight="1" thickTop="1" thickBot="1">
      <c r="A21" s="69">
        <v>9</v>
      </c>
      <c r="B21" s="70">
        <v>98850</v>
      </c>
      <c r="C21" s="70">
        <v>19</v>
      </c>
      <c r="D21" s="70">
        <v>0.19122</v>
      </c>
      <c r="E21" s="70">
        <v>98841</v>
      </c>
      <c r="F21" s="70">
        <v>0.99980780000000002</v>
      </c>
      <c r="G21" s="70">
        <v>65.454999999999998</v>
      </c>
      <c r="H21" s="70"/>
      <c r="I21" s="70">
        <v>9</v>
      </c>
      <c r="J21" s="70">
        <v>99063</v>
      </c>
      <c r="K21" s="70">
        <v>13</v>
      </c>
      <c r="L21" s="70">
        <v>0.13192000000000001</v>
      </c>
      <c r="M21" s="70">
        <v>99057</v>
      </c>
      <c r="N21" s="70">
        <v>0.9998669</v>
      </c>
      <c r="O21" s="71">
        <v>71.804000000000002</v>
      </c>
      <c r="P21" s="1"/>
      <c r="Q21" s="24">
        <v>9</v>
      </c>
      <c r="R21" s="25">
        <f t="shared" si="0"/>
        <v>5.4450000000000074</v>
      </c>
      <c r="S21" s="25">
        <f t="shared" si="1"/>
        <v>3.9069999999999965</v>
      </c>
      <c r="T21" s="1"/>
      <c r="U21" s="16" t="s">
        <v>8</v>
      </c>
      <c r="V21" s="76">
        <f>AVERAGE(R57:R61)</f>
        <v>4.5843999999999978</v>
      </c>
      <c r="W21" s="76">
        <f>AVERAGE(S57:S61)</f>
        <v>3.5471999999999979</v>
      </c>
      <c r="X21" s="76">
        <f t="shared" si="2"/>
        <v>4.0657999999999976</v>
      </c>
      <c r="Y21" s="61">
        <f t="shared" si="3"/>
        <v>0.18480909090909081</v>
      </c>
      <c r="Z21" s="26">
        <f t="shared" si="4"/>
        <v>9.2404545454545406E-2</v>
      </c>
      <c r="AA21" s="65"/>
      <c r="AB21" s="10"/>
    </row>
    <row r="22" spans="1:28" ht="21.75" customHeight="1" thickTop="1" thickBot="1">
      <c r="A22" s="69">
        <v>10</v>
      </c>
      <c r="B22" s="70">
        <v>98831</v>
      </c>
      <c r="C22" s="70">
        <v>19</v>
      </c>
      <c r="D22" s="70">
        <v>0.19320999999999999</v>
      </c>
      <c r="E22" s="70">
        <v>98822</v>
      </c>
      <c r="F22" s="70">
        <v>0.99979669999999998</v>
      </c>
      <c r="G22" s="70">
        <v>64.468000000000004</v>
      </c>
      <c r="H22" s="70"/>
      <c r="I22" s="70">
        <v>10</v>
      </c>
      <c r="J22" s="70">
        <v>99050</v>
      </c>
      <c r="K22" s="70">
        <v>13</v>
      </c>
      <c r="L22" s="70">
        <v>0.13428000000000001</v>
      </c>
      <c r="M22" s="70">
        <v>99044</v>
      </c>
      <c r="N22" s="70">
        <v>0.99986359999999996</v>
      </c>
      <c r="O22" s="71">
        <v>70.813999999999993</v>
      </c>
      <c r="P22" s="1"/>
      <c r="Q22" s="24">
        <v>10</v>
      </c>
      <c r="R22" s="25">
        <f t="shared" si="0"/>
        <v>5.4380000000000024</v>
      </c>
      <c r="S22" s="25">
        <f t="shared" si="1"/>
        <v>3.9030000000000058</v>
      </c>
      <c r="T22" s="1"/>
      <c r="U22" s="16" t="s">
        <v>9</v>
      </c>
      <c r="V22" s="76">
        <f>AVERAGE(R62:R66)</f>
        <v>4.3705999999999996</v>
      </c>
      <c r="W22" s="76">
        <f>AVERAGE(S62:S66)</f>
        <v>3.4430000000000005</v>
      </c>
      <c r="X22" s="76">
        <f t="shared" si="2"/>
        <v>3.9068000000000001</v>
      </c>
      <c r="Y22" s="61">
        <f t="shared" si="3"/>
        <v>0.17758181818181817</v>
      </c>
      <c r="Z22" s="26">
        <f t="shared" si="4"/>
        <v>8.8790909090909087E-2</v>
      </c>
      <c r="AA22" s="65"/>
      <c r="AB22" s="10"/>
    </row>
    <row r="23" spans="1:28" ht="21.75" customHeight="1" thickTop="1" thickBot="1">
      <c r="A23" s="69">
        <v>11</v>
      </c>
      <c r="B23" s="70">
        <v>98812</v>
      </c>
      <c r="C23" s="70">
        <v>21</v>
      </c>
      <c r="D23" s="70">
        <v>0.21340000000000001</v>
      </c>
      <c r="E23" s="70">
        <v>98802</v>
      </c>
      <c r="F23" s="70">
        <v>0.99977490000000002</v>
      </c>
      <c r="G23" s="70">
        <v>63.48</v>
      </c>
      <c r="H23" s="70"/>
      <c r="I23" s="70">
        <v>11</v>
      </c>
      <c r="J23" s="70">
        <v>99037</v>
      </c>
      <c r="K23" s="70">
        <v>14</v>
      </c>
      <c r="L23" s="70">
        <v>0.13850000000000001</v>
      </c>
      <c r="M23" s="70">
        <v>99030</v>
      </c>
      <c r="N23" s="70">
        <v>0.999857</v>
      </c>
      <c r="O23" s="71">
        <v>69.822999999999993</v>
      </c>
      <c r="P23" s="1"/>
      <c r="Q23" s="24">
        <v>11</v>
      </c>
      <c r="R23" s="25">
        <f t="shared" si="0"/>
        <v>5.4310000000000045</v>
      </c>
      <c r="S23" s="25">
        <f t="shared" si="1"/>
        <v>3.9000000000000057</v>
      </c>
      <c r="T23" s="1"/>
      <c r="U23" s="16" t="s">
        <v>10</v>
      </c>
      <c r="V23" s="76">
        <f>AVERAGE(R67:R71)</f>
        <v>4.0912000000000006</v>
      </c>
      <c r="W23" s="76">
        <f>AVERAGE(S67:S71)</f>
        <v>3.3276000000000012</v>
      </c>
      <c r="X23" s="76">
        <f t="shared" si="2"/>
        <v>3.7094000000000009</v>
      </c>
      <c r="Y23" s="61">
        <f t="shared" si="3"/>
        <v>0.16860909090909096</v>
      </c>
      <c r="Z23" s="26">
        <f t="shared" si="4"/>
        <v>8.4304545454545479E-2</v>
      </c>
      <c r="AA23" s="65"/>
      <c r="AB23" s="10"/>
    </row>
    <row r="24" spans="1:28" ht="21.75" customHeight="1" thickTop="1" thickBot="1">
      <c r="A24" s="69">
        <v>12</v>
      </c>
      <c r="B24" s="70">
        <v>98791</v>
      </c>
      <c r="C24" s="70">
        <v>23</v>
      </c>
      <c r="D24" s="70">
        <v>0.23685</v>
      </c>
      <c r="E24" s="70">
        <v>98780</v>
      </c>
      <c r="F24" s="70">
        <v>0.99973040000000002</v>
      </c>
      <c r="G24" s="70">
        <v>62.493000000000002</v>
      </c>
      <c r="H24" s="70"/>
      <c r="I24" s="70">
        <v>12</v>
      </c>
      <c r="J24" s="70">
        <v>99023</v>
      </c>
      <c r="K24" s="70">
        <v>15</v>
      </c>
      <c r="L24" s="70">
        <v>0.14743000000000001</v>
      </c>
      <c r="M24" s="70">
        <v>99016</v>
      </c>
      <c r="N24" s="70">
        <v>0.99984090000000003</v>
      </c>
      <c r="O24" s="71">
        <v>68.832999999999998</v>
      </c>
      <c r="P24" s="1"/>
      <c r="Q24" s="24">
        <v>12</v>
      </c>
      <c r="R24" s="25">
        <f t="shared" si="0"/>
        <v>5.4250000000000043</v>
      </c>
      <c r="S24" s="25">
        <f t="shared" si="1"/>
        <v>3.894999999999996</v>
      </c>
      <c r="T24" s="1"/>
      <c r="U24" s="16" t="s">
        <v>11</v>
      </c>
      <c r="V24" s="76">
        <f>AVERAGE(R72:R76)</f>
        <v>3.6545999999999994</v>
      </c>
      <c r="W24" s="76">
        <f>AVERAGE(S72:S76)</f>
        <v>3.1579999999999999</v>
      </c>
      <c r="X24" s="76">
        <f t="shared" si="2"/>
        <v>3.4062999999999999</v>
      </c>
      <c r="Y24" s="61">
        <f t="shared" si="3"/>
        <v>0.15483181818181818</v>
      </c>
      <c r="Z24" s="26">
        <f t="shared" si="4"/>
        <v>7.7415909090909091E-2</v>
      </c>
      <c r="AA24" s="65"/>
      <c r="AB24" s="10"/>
    </row>
    <row r="25" spans="1:28" ht="21.75" customHeight="1" thickTop="1" thickBot="1">
      <c r="A25" s="69">
        <v>13</v>
      </c>
      <c r="B25" s="70">
        <v>98768</v>
      </c>
      <c r="C25" s="70">
        <v>30</v>
      </c>
      <c r="D25" s="70">
        <v>0.30227999999999999</v>
      </c>
      <c r="E25" s="70">
        <v>98753</v>
      </c>
      <c r="F25" s="70">
        <v>0.99964540000000002</v>
      </c>
      <c r="G25" s="70">
        <v>61.508000000000003</v>
      </c>
      <c r="H25" s="70"/>
      <c r="I25" s="70">
        <v>13</v>
      </c>
      <c r="J25" s="70">
        <v>99009</v>
      </c>
      <c r="K25" s="70">
        <v>17</v>
      </c>
      <c r="L25" s="70">
        <v>0.17068</v>
      </c>
      <c r="M25" s="70">
        <v>99000</v>
      </c>
      <c r="N25" s="70">
        <v>0.99981399999999998</v>
      </c>
      <c r="O25" s="71">
        <v>67.843000000000004</v>
      </c>
      <c r="P25" s="1"/>
      <c r="Q25" s="24">
        <v>13</v>
      </c>
      <c r="R25" s="25">
        <f t="shared" si="0"/>
        <v>5.4169999999999945</v>
      </c>
      <c r="S25" s="25">
        <f t="shared" si="1"/>
        <v>3.8909999999999911</v>
      </c>
      <c r="T25" s="1"/>
      <c r="U25" s="16" t="s">
        <v>12</v>
      </c>
      <c r="V25" s="76">
        <f>AVERAGE(R77:R81)</f>
        <v>3.0794000000000001</v>
      </c>
      <c r="W25" s="76">
        <f>AVERAGE(S77:S81)</f>
        <v>2.9185999999999992</v>
      </c>
      <c r="X25" s="76">
        <f t="shared" si="2"/>
        <v>2.9989999999999997</v>
      </c>
      <c r="Y25" s="61">
        <f t="shared" si="3"/>
        <v>0.13631818181818181</v>
      </c>
      <c r="Z25" s="26">
        <f t="shared" si="4"/>
        <v>6.8159090909090905E-2</v>
      </c>
      <c r="AA25" s="65"/>
      <c r="AB25" s="10"/>
    </row>
    <row r="26" spans="1:28" ht="21.75" customHeight="1" thickTop="1" thickBot="1">
      <c r="A26" s="69">
        <v>14</v>
      </c>
      <c r="B26" s="70">
        <v>98738</v>
      </c>
      <c r="C26" s="70">
        <v>40</v>
      </c>
      <c r="D26" s="70">
        <v>0.40703</v>
      </c>
      <c r="E26" s="70">
        <v>98718</v>
      </c>
      <c r="F26" s="70">
        <v>0.99950760000000005</v>
      </c>
      <c r="G26" s="70">
        <v>60.527000000000001</v>
      </c>
      <c r="H26" s="70"/>
      <c r="I26" s="70">
        <v>14</v>
      </c>
      <c r="J26" s="70">
        <v>98992</v>
      </c>
      <c r="K26" s="70">
        <v>20</v>
      </c>
      <c r="L26" s="70">
        <v>0.20129</v>
      </c>
      <c r="M26" s="70">
        <v>98982</v>
      </c>
      <c r="N26" s="70">
        <v>0.9997895</v>
      </c>
      <c r="O26" s="71">
        <v>66.855000000000004</v>
      </c>
      <c r="P26" s="1"/>
      <c r="Q26" s="24">
        <v>14</v>
      </c>
      <c r="R26" s="25">
        <f t="shared" si="0"/>
        <v>5.4060000000000059</v>
      </c>
      <c r="S26" s="25">
        <f t="shared" si="1"/>
        <v>3.8849999999999909</v>
      </c>
      <c r="T26" s="1"/>
      <c r="U26" s="16" t="s">
        <v>13</v>
      </c>
      <c r="V26" s="76">
        <f>AVERAGE(R82:R86)</f>
        <v>2.4789999999999996</v>
      </c>
      <c r="W26" s="76">
        <f>AVERAGE(S82:S86)</f>
        <v>2.5981999999999998</v>
      </c>
      <c r="X26" s="76">
        <f t="shared" si="2"/>
        <v>2.5385999999999997</v>
      </c>
      <c r="Y26" s="61">
        <f t="shared" si="3"/>
        <v>0.11539090909090909</v>
      </c>
      <c r="Z26" s="26">
        <f t="shared" si="4"/>
        <v>5.7695454545454543E-2</v>
      </c>
      <c r="AA26" s="65"/>
      <c r="AB26" s="10"/>
    </row>
    <row r="27" spans="1:28" ht="21.75" customHeight="1" thickTop="1" thickBot="1">
      <c r="A27" s="69">
        <v>15</v>
      </c>
      <c r="B27" s="70">
        <v>98698</v>
      </c>
      <c r="C27" s="70">
        <v>57</v>
      </c>
      <c r="D27" s="70">
        <v>0.57789999999999997</v>
      </c>
      <c r="E27" s="70">
        <v>98669</v>
      </c>
      <c r="F27" s="70">
        <v>0.99933479999999997</v>
      </c>
      <c r="G27" s="70">
        <v>59.551000000000002</v>
      </c>
      <c r="H27" s="70"/>
      <c r="I27" s="70">
        <v>15</v>
      </c>
      <c r="J27" s="70">
        <v>98972</v>
      </c>
      <c r="K27" s="70">
        <v>22</v>
      </c>
      <c r="L27" s="70">
        <v>0.21962000000000001</v>
      </c>
      <c r="M27" s="70">
        <v>98961</v>
      </c>
      <c r="N27" s="70">
        <v>0.99976949999999998</v>
      </c>
      <c r="O27" s="71">
        <v>65.867999999999995</v>
      </c>
      <c r="P27" s="1"/>
      <c r="Q27" s="24">
        <v>15</v>
      </c>
      <c r="R27" s="25">
        <f t="shared" si="0"/>
        <v>5.3930000000000007</v>
      </c>
      <c r="S27" s="25">
        <f t="shared" si="1"/>
        <v>3.8790000000000049</v>
      </c>
      <c r="T27" s="1"/>
      <c r="U27" s="16" t="s">
        <v>14</v>
      </c>
      <c r="V27" s="76">
        <f>AVERAGE(R87:R91)</f>
        <v>1.6537999999999997</v>
      </c>
      <c r="W27" s="76">
        <f>AVERAGE(S87:S91)</f>
        <v>2.0499999999999998</v>
      </c>
      <c r="X27" s="76">
        <f t="shared" si="2"/>
        <v>1.8518999999999997</v>
      </c>
      <c r="Y27" s="61">
        <f t="shared" si="3"/>
        <v>8.4177272727272712E-2</v>
      </c>
      <c r="Z27" s="26">
        <f t="shared" si="4"/>
        <v>4.2088636363636356E-2</v>
      </c>
      <c r="AA27" s="65"/>
      <c r="AB27" s="10"/>
    </row>
    <row r="28" spans="1:28" ht="21.75" customHeight="1" thickTop="1" thickBot="1">
      <c r="A28" s="69">
        <v>16</v>
      </c>
      <c r="B28" s="70">
        <v>98641</v>
      </c>
      <c r="C28" s="70">
        <v>74</v>
      </c>
      <c r="D28" s="70">
        <v>0.75251999999999997</v>
      </c>
      <c r="E28" s="70">
        <v>98604</v>
      </c>
      <c r="F28" s="70">
        <v>0.99918629999999997</v>
      </c>
      <c r="G28" s="70">
        <v>58.585000000000001</v>
      </c>
      <c r="H28" s="70"/>
      <c r="I28" s="70">
        <v>16</v>
      </c>
      <c r="J28" s="70">
        <v>98950</v>
      </c>
      <c r="K28" s="70">
        <v>24</v>
      </c>
      <c r="L28" s="70">
        <v>0.24145</v>
      </c>
      <c r="M28" s="70">
        <v>98938</v>
      </c>
      <c r="N28" s="70">
        <v>0.99974980000000002</v>
      </c>
      <c r="O28" s="71">
        <v>64.882000000000005</v>
      </c>
      <c r="P28" s="1"/>
      <c r="Q28" s="24">
        <v>16</v>
      </c>
      <c r="R28" s="25">
        <f t="shared" si="0"/>
        <v>5.3729999999999976</v>
      </c>
      <c r="S28" s="25">
        <f t="shared" si="1"/>
        <v>3.8729999999999905</v>
      </c>
      <c r="T28" s="1"/>
      <c r="U28" s="16" t="s">
        <v>15</v>
      </c>
      <c r="V28" s="76">
        <f>AVERAGE(R92:R96)</f>
        <v>1.0550000000000002</v>
      </c>
      <c r="W28" s="76">
        <f>AVERAGE(S92:S96)</f>
        <v>1.5065999999999999</v>
      </c>
      <c r="X28" s="76">
        <f t="shared" si="2"/>
        <v>1.2808000000000002</v>
      </c>
      <c r="Y28" s="61">
        <f t="shared" si="3"/>
        <v>5.8218181818181829E-2</v>
      </c>
      <c r="Z28" s="26">
        <f t="shared" si="4"/>
        <v>2.9109090909090914E-2</v>
      </c>
      <c r="AA28" s="65"/>
      <c r="AB28" s="10"/>
    </row>
    <row r="29" spans="1:28" ht="21.75" customHeight="1" thickTop="1" thickBot="1">
      <c r="A29" s="69">
        <v>17</v>
      </c>
      <c r="B29" s="70">
        <v>98567</v>
      </c>
      <c r="C29" s="70">
        <v>86</v>
      </c>
      <c r="D29" s="70">
        <v>0.87497000000000003</v>
      </c>
      <c r="E29" s="70">
        <v>98523</v>
      </c>
      <c r="F29" s="70">
        <v>0.99909550000000003</v>
      </c>
      <c r="G29" s="70">
        <v>57.628999999999998</v>
      </c>
      <c r="H29" s="70"/>
      <c r="I29" s="70">
        <v>17</v>
      </c>
      <c r="J29" s="70">
        <v>98926</v>
      </c>
      <c r="K29" s="70">
        <v>26</v>
      </c>
      <c r="L29" s="70">
        <v>0.25900000000000001</v>
      </c>
      <c r="M29" s="70">
        <v>98913</v>
      </c>
      <c r="N29" s="70">
        <v>0.99973190000000001</v>
      </c>
      <c r="O29" s="71">
        <v>63.898000000000003</v>
      </c>
      <c r="P29" s="1"/>
      <c r="Q29" s="24">
        <v>17</v>
      </c>
      <c r="R29" s="25">
        <f t="shared" si="0"/>
        <v>5.347999999999999</v>
      </c>
      <c r="S29" s="25">
        <f t="shared" si="1"/>
        <v>3.8659999999999926</v>
      </c>
      <c r="T29" s="1"/>
      <c r="U29" s="16" t="s">
        <v>16</v>
      </c>
      <c r="V29" s="76">
        <f>AVERAGE(R97:R131)</f>
        <v>0.16731428571428578</v>
      </c>
      <c r="W29" s="76">
        <f>AVERAGE(S97:S131)</f>
        <v>0.29268571428571438</v>
      </c>
      <c r="X29" s="76">
        <f t="shared" si="2"/>
        <v>0.23000000000000009</v>
      </c>
      <c r="Y29" s="61">
        <f t="shared" si="3"/>
        <v>1.0454545454545459E-2</v>
      </c>
      <c r="Z29" s="26">
        <f t="shared" si="4"/>
        <v>5.2272727272727297E-3</v>
      </c>
      <c r="AA29" s="65"/>
      <c r="AB29" s="10"/>
    </row>
    <row r="30" spans="1:28" ht="21.75" customHeight="1" thickTop="1">
      <c r="A30" s="69">
        <v>18</v>
      </c>
      <c r="B30" s="70">
        <v>98480</v>
      </c>
      <c r="C30" s="70">
        <v>92</v>
      </c>
      <c r="D30" s="70">
        <v>0.93403999999999998</v>
      </c>
      <c r="E30" s="70">
        <v>98434</v>
      </c>
      <c r="F30" s="70">
        <v>0.99904420000000005</v>
      </c>
      <c r="G30" s="70">
        <v>56.679000000000002</v>
      </c>
      <c r="H30" s="70"/>
      <c r="I30" s="70">
        <v>18</v>
      </c>
      <c r="J30" s="70">
        <v>98900</v>
      </c>
      <c r="K30" s="70">
        <v>27</v>
      </c>
      <c r="L30" s="70">
        <v>0.27722000000000002</v>
      </c>
      <c r="M30" s="70">
        <v>98887</v>
      </c>
      <c r="N30" s="70">
        <v>0.99971209999999999</v>
      </c>
      <c r="O30" s="71">
        <v>62.914000000000001</v>
      </c>
      <c r="P30" s="1"/>
      <c r="Q30" s="24">
        <v>18</v>
      </c>
      <c r="R30" s="25">
        <f t="shared" si="0"/>
        <v>5.32</v>
      </c>
      <c r="S30" s="25">
        <f t="shared" si="1"/>
        <v>3.8599999999999994</v>
      </c>
      <c r="T30" s="1"/>
      <c r="U30" s="1"/>
      <c r="V30" s="1"/>
      <c r="W30" s="1"/>
      <c r="X30" s="1"/>
      <c r="Y30" s="1"/>
      <c r="Z30" s="1"/>
    </row>
    <row r="31" spans="1:28" ht="21.75" customHeight="1">
      <c r="A31" s="69">
        <v>19</v>
      </c>
      <c r="B31" s="70">
        <v>98388</v>
      </c>
      <c r="C31" s="70">
        <v>96</v>
      </c>
      <c r="D31" s="70">
        <v>0.97750999999999999</v>
      </c>
      <c r="E31" s="70">
        <v>98340</v>
      </c>
      <c r="F31" s="70">
        <v>0.9990021</v>
      </c>
      <c r="G31" s="70">
        <v>55.731999999999999</v>
      </c>
      <c r="H31" s="70"/>
      <c r="I31" s="70">
        <v>19</v>
      </c>
      <c r="J31" s="70">
        <v>98873</v>
      </c>
      <c r="K31" s="70">
        <v>30</v>
      </c>
      <c r="L31" s="70">
        <v>0.29865999999999998</v>
      </c>
      <c r="M31" s="70">
        <v>98858</v>
      </c>
      <c r="N31" s="70">
        <v>0.99969189999999997</v>
      </c>
      <c r="O31" s="71">
        <v>61.932000000000002</v>
      </c>
      <c r="P31" s="1"/>
      <c r="Q31" s="24">
        <v>19</v>
      </c>
      <c r="R31" s="25">
        <f t="shared" si="0"/>
        <v>5.2920000000000016</v>
      </c>
      <c r="S31" s="25">
        <f t="shared" si="1"/>
        <v>3.8529999999999944</v>
      </c>
      <c r="T31" s="1"/>
      <c r="U31" s="1"/>
      <c r="V31" s="1"/>
      <c r="W31" s="1"/>
      <c r="X31" s="1"/>
      <c r="Y31" s="1"/>
      <c r="Z31" s="1"/>
    </row>
    <row r="32" spans="1:28" ht="21.75" customHeight="1">
      <c r="A32" s="69">
        <v>20</v>
      </c>
      <c r="B32" s="70">
        <v>98292</v>
      </c>
      <c r="C32" s="70">
        <v>100</v>
      </c>
      <c r="D32" s="70">
        <v>1.0183</v>
      </c>
      <c r="E32" s="70">
        <v>98242</v>
      </c>
      <c r="F32" s="70">
        <v>0.99895199999999995</v>
      </c>
      <c r="G32" s="70">
        <v>54.786000000000001</v>
      </c>
      <c r="H32" s="70"/>
      <c r="I32" s="70">
        <v>20</v>
      </c>
      <c r="J32" s="70">
        <v>98844</v>
      </c>
      <c r="K32" s="70">
        <v>31</v>
      </c>
      <c r="L32" s="70">
        <v>0.31748999999999999</v>
      </c>
      <c r="M32" s="70">
        <v>98828</v>
      </c>
      <c r="N32" s="70">
        <v>0.99967969999999995</v>
      </c>
      <c r="O32" s="71">
        <v>60.95</v>
      </c>
      <c r="P32" s="1"/>
      <c r="Q32" s="24">
        <v>20</v>
      </c>
      <c r="R32" s="25">
        <f t="shared" si="0"/>
        <v>5.2650000000000006</v>
      </c>
      <c r="S32" s="25">
        <f t="shared" si="1"/>
        <v>3.8460000000000036</v>
      </c>
      <c r="T32" s="1"/>
      <c r="U32" s="1"/>
      <c r="V32" s="1"/>
      <c r="W32" s="1"/>
      <c r="X32" s="1"/>
      <c r="Y32" s="1"/>
      <c r="Z32" s="1"/>
    </row>
    <row r="33" spans="1:26" ht="21.75" customHeight="1">
      <c r="A33" s="69">
        <v>21</v>
      </c>
      <c r="B33" s="70">
        <v>98192</v>
      </c>
      <c r="C33" s="70">
        <v>106</v>
      </c>
      <c r="D33" s="70">
        <v>1.07769</v>
      </c>
      <c r="E33" s="70">
        <v>98139</v>
      </c>
      <c r="F33" s="70">
        <v>0.99890100000000004</v>
      </c>
      <c r="G33" s="70">
        <v>53.841000000000001</v>
      </c>
      <c r="H33" s="70"/>
      <c r="I33" s="70">
        <v>21</v>
      </c>
      <c r="J33" s="70">
        <v>98812</v>
      </c>
      <c r="K33" s="70">
        <v>32</v>
      </c>
      <c r="L33" s="70">
        <v>0.32307999999999998</v>
      </c>
      <c r="M33" s="70">
        <v>98796</v>
      </c>
      <c r="N33" s="70">
        <v>0.9996739</v>
      </c>
      <c r="O33" s="71">
        <v>59.969000000000001</v>
      </c>
      <c r="P33" s="1"/>
      <c r="Q33" s="24">
        <v>21</v>
      </c>
      <c r="R33" s="25">
        <f t="shared" si="0"/>
        <v>5.2379999999999995</v>
      </c>
      <c r="S33" s="25">
        <f t="shared" si="1"/>
        <v>3.838000000000001</v>
      </c>
      <c r="T33" s="1"/>
      <c r="U33" s="1"/>
      <c r="V33" s="1"/>
      <c r="W33" s="1"/>
      <c r="X33" s="1"/>
      <c r="Y33" s="1"/>
      <c r="Z33" s="1"/>
    </row>
    <row r="34" spans="1:26" ht="21.75" customHeight="1">
      <c r="A34" s="69">
        <v>22</v>
      </c>
      <c r="B34" s="70">
        <v>98086</v>
      </c>
      <c r="C34" s="70">
        <v>110</v>
      </c>
      <c r="D34" s="70">
        <v>1.1203099999999999</v>
      </c>
      <c r="E34" s="70">
        <v>98031</v>
      </c>
      <c r="F34" s="70">
        <v>0.99886470000000005</v>
      </c>
      <c r="G34" s="70">
        <v>52.898000000000003</v>
      </c>
      <c r="H34" s="70"/>
      <c r="I34" s="70">
        <v>22</v>
      </c>
      <c r="J34" s="70">
        <v>98780</v>
      </c>
      <c r="K34" s="70">
        <v>33</v>
      </c>
      <c r="L34" s="70">
        <v>0.32912999999999998</v>
      </c>
      <c r="M34" s="70">
        <v>98764</v>
      </c>
      <c r="N34" s="70">
        <v>0.99966630000000001</v>
      </c>
      <c r="O34" s="71">
        <v>58.988</v>
      </c>
      <c r="P34" s="1"/>
      <c r="Q34" s="24">
        <v>22</v>
      </c>
      <c r="R34" s="25">
        <f t="shared" si="0"/>
        <v>5.2099999999999937</v>
      </c>
      <c r="S34" s="25">
        <f t="shared" si="1"/>
        <v>3.8299999999999983</v>
      </c>
      <c r="T34" s="1"/>
      <c r="U34" s="1"/>
      <c r="V34" s="1"/>
      <c r="W34" s="1"/>
      <c r="X34" s="1"/>
      <c r="Y34" s="1"/>
      <c r="Z34" s="1"/>
    </row>
    <row r="35" spans="1:26" ht="21.75" customHeight="1">
      <c r="A35" s="69">
        <v>23</v>
      </c>
      <c r="B35" s="70">
        <v>97976</v>
      </c>
      <c r="C35" s="70">
        <v>113</v>
      </c>
      <c r="D35" s="70">
        <v>1.15028</v>
      </c>
      <c r="E35" s="70">
        <v>97920</v>
      </c>
      <c r="F35" s="70">
        <v>0.99884700000000004</v>
      </c>
      <c r="G35" s="70">
        <v>51.957000000000001</v>
      </c>
      <c r="H35" s="70"/>
      <c r="I35" s="70">
        <v>23</v>
      </c>
      <c r="J35" s="70">
        <v>98748</v>
      </c>
      <c r="K35" s="70">
        <v>33</v>
      </c>
      <c r="L35" s="70">
        <v>0.33828999999999998</v>
      </c>
      <c r="M35" s="70">
        <v>98731</v>
      </c>
      <c r="N35" s="70">
        <v>0.99965720000000002</v>
      </c>
      <c r="O35" s="71">
        <v>58.008000000000003</v>
      </c>
      <c r="P35" s="1"/>
      <c r="Q35" s="24">
        <v>23</v>
      </c>
      <c r="R35" s="25">
        <f t="shared" si="0"/>
        <v>5.18</v>
      </c>
      <c r="S35" s="25">
        <f t="shared" si="1"/>
        <v>3.8200000000000003</v>
      </c>
      <c r="T35" s="1"/>
      <c r="U35" s="1"/>
      <c r="V35" s="1"/>
      <c r="W35" s="1"/>
      <c r="X35" s="1"/>
      <c r="Y35" s="1"/>
      <c r="Z35" s="1"/>
    </row>
    <row r="36" spans="1:26" ht="21.75" customHeight="1">
      <c r="A36" s="69">
        <v>24</v>
      </c>
      <c r="B36" s="70">
        <v>97864</v>
      </c>
      <c r="C36" s="70">
        <v>113</v>
      </c>
      <c r="D36" s="70">
        <v>1.1557999999999999</v>
      </c>
      <c r="E36" s="70">
        <v>97807</v>
      </c>
      <c r="F36" s="70">
        <v>0.99883730000000004</v>
      </c>
      <c r="G36" s="70">
        <v>51.015999999999998</v>
      </c>
      <c r="H36" s="70"/>
      <c r="I36" s="70">
        <v>24</v>
      </c>
      <c r="J36" s="70">
        <v>98714</v>
      </c>
      <c r="K36" s="70">
        <v>34</v>
      </c>
      <c r="L36" s="70">
        <v>0.34726000000000001</v>
      </c>
      <c r="M36" s="70">
        <v>98697</v>
      </c>
      <c r="N36" s="70">
        <v>0.99965029999999999</v>
      </c>
      <c r="O36" s="71">
        <v>57.027000000000001</v>
      </c>
      <c r="P36" s="1"/>
      <c r="Q36" s="24">
        <v>24</v>
      </c>
      <c r="R36" s="25">
        <f t="shared" si="0"/>
        <v>5.1499999999999986</v>
      </c>
      <c r="S36" s="25">
        <f t="shared" si="1"/>
        <v>3.8119999999999976</v>
      </c>
      <c r="T36" s="1"/>
      <c r="U36" s="1"/>
      <c r="V36" s="1"/>
      <c r="W36" s="1"/>
      <c r="X36" s="1"/>
      <c r="Y36" s="1"/>
      <c r="Z36" s="1"/>
    </row>
    <row r="37" spans="1:26" ht="21.75" customHeight="1">
      <c r="A37" s="69">
        <v>25</v>
      </c>
      <c r="B37" s="70">
        <v>97751</v>
      </c>
      <c r="C37" s="70">
        <v>114</v>
      </c>
      <c r="D37" s="70">
        <v>1.1695</v>
      </c>
      <c r="E37" s="70">
        <v>97693</v>
      </c>
      <c r="F37" s="70">
        <v>0.99881399999999998</v>
      </c>
      <c r="G37" s="70">
        <v>50.075000000000003</v>
      </c>
      <c r="H37" s="70"/>
      <c r="I37" s="70">
        <v>25</v>
      </c>
      <c r="J37" s="70">
        <v>98680</v>
      </c>
      <c r="K37" s="70">
        <v>35</v>
      </c>
      <c r="L37" s="70">
        <v>0.35210999999999998</v>
      </c>
      <c r="M37" s="70">
        <v>98663</v>
      </c>
      <c r="N37" s="70">
        <v>0.99964419999999998</v>
      </c>
      <c r="O37" s="71">
        <v>56.046999999999997</v>
      </c>
      <c r="P37" s="1"/>
      <c r="Q37" s="24">
        <v>25</v>
      </c>
      <c r="R37" s="25">
        <f t="shared" si="0"/>
        <v>5.1209999999999951</v>
      </c>
      <c r="S37" s="25">
        <f t="shared" si="1"/>
        <v>3.8019999999999996</v>
      </c>
      <c r="T37" s="1"/>
      <c r="U37" s="1"/>
      <c r="V37" s="1"/>
      <c r="W37" s="1"/>
      <c r="X37" s="1"/>
      <c r="Y37" s="1"/>
      <c r="Z37" s="1"/>
    </row>
    <row r="38" spans="1:26" ht="21.75" customHeight="1">
      <c r="A38" s="69">
        <v>26</v>
      </c>
      <c r="B38" s="70">
        <v>97636</v>
      </c>
      <c r="C38" s="70">
        <v>117</v>
      </c>
      <c r="D38" s="70">
        <v>1.2024600000000001</v>
      </c>
      <c r="E38" s="70">
        <v>97578</v>
      </c>
      <c r="F38" s="70">
        <v>0.99879669999999998</v>
      </c>
      <c r="G38" s="70">
        <v>49.133000000000003</v>
      </c>
      <c r="H38" s="70"/>
      <c r="I38" s="70">
        <v>26</v>
      </c>
      <c r="J38" s="70">
        <v>98645</v>
      </c>
      <c r="K38" s="70">
        <v>35</v>
      </c>
      <c r="L38" s="70">
        <v>0.35941000000000001</v>
      </c>
      <c r="M38" s="70">
        <v>98628</v>
      </c>
      <c r="N38" s="70">
        <v>0.99962989999999996</v>
      </c>
      <c r="O38" s="71">
        <v>55.066000000000003</v>
      </c>
      <c r="P38" s="1"/>
      <c r="Q38" s="24">
        <v>26</v>
      </c>
      <c r="R38" s="25">
        <f t="shared" si="0"/>
        <v>5.0929999999999964</v>
      </c>
      <c r="S38" s="25">
        <f t="shared" si="1"/>
        <v>3.7939999999999969</v>
      </c>
      <c r="T38" s="1"/>
      <c r="U38" s="1"/>
      <c r="V38" s="1"/>
      <c r="W38" s="1"/>
      <c r="X38" s="1"/>
      <c r="Y38" s="1"/>
      <c r="Z38" s="1"/>
    </row>
    <row r="39" spans="1:26" ht="21.75" customHeight="1">
      <c r="A39" s="69">
        <v>27</v>
      </c>
      <c r="B39" s="70">
        <v>97519</v>
      </c>
      <c r="C39" s="70">
        <v>117</v>
      </c>
      <c r="D39" s="70">
        <v>1.20408</v>
      </c>
      <c r="E39" s="70">
        <v>97460</v>
      </c>
      <c r="F39" s="70">
        <v>0.99879030000000002</v>
      </c>
      <c r="G39" s="70">
        <v>48.192</v>
      </c>
      <c r="H39" s="70"/>
      <c r="I39" s="70">
        <v>27</v>
      </c>
      <c r="J39" s="70">
        <v>98610</v>
      </c>
      <c r="K39" s="70">
        <v>38</v>
      </c>
      <c r="L39" s="70">
        <v>0.38084000000000001</v>
      </c>
      <c r="M39" s="70">
        <v>98591</v>
      </c>
      <c r="N39" s="70">
        <v>0.99961480000000003</v>
      </c>
      <c r="O39" s="71">
        <v>54.085999999999999</v>
      </c>
      <c r="P39" s="1"/>
      <c r="Q39" s="24">
        <v>27</v>
      </c>
      <c r="R39" s="25">
        <f t="shared" si="0"/>
        <v>5.0630000000000024</v>
      </c>
      <c r="S39" s="25">
        <f t="shared" si="1"/>
        <v>3.7839999999999989</v>
      </c>
      <c r="T39" s="1"/>
      <c r="U39" s="1"/>
      <c r="V39" s="1"/>
      <c r="W39" s="1"/>
      <c r="X39" s="1"/>
      <c r="Y39" s="1"/>
      <c r="Z39" s="1"/>
    </row>
    <row r="40" spans="1:26" ht="21.75" customHeight="1">
      <c r="A40" s="69">
        <v>28</v>
      </c>
      <c r="B40" s="70">
        <v>97401</v>
      </c>
      <c r="C40" s="70">
        <v>118</v>
      </c>
      <c r="D40" s="70">
        <v>1.2154</v>
      </c>
      <c r="E40" s="70">
        <v>97342</v>
      </c>
      <c r="F40" s="70">
        <v>0.99878120000000004</v>
      </c>
      <c r="G40" s="70">
        <v>47.249000000000002</v>
      </c>
      <c r="H40" s="70"/>
      <c r="I40" s="70">
        <v>28</v>
      </c>
      <c r="J40" s="70">
        <v>98572</v>
      </c>
      <c r="K40" s="70">
        <v>38</v>
      </c>
      <c r="L40" s="70">
        <v>0.38957000000000003</v>
      </c>
      <c r="M40" s="70">
        <v>98553</v>
      </c>
      <c r="N40" s="70">
        <v>0.99960009999999999</v>
      </c>
      <c r="O40" s="71">
        <v>53.106000000000002</v>
      </c>
      <c r="P40" s="1"/>
      <c r="Q40" s="24">
        <v>28</v>
      </c>
      <c r="R40" s="25">
        <f t="shared" si="0"/>
        <v>5.0349999999999966</v>
      </c>
      <c r="S40" s="25">
        <f t="shared" si="1"/>
        <v>3.7740000000000009</v>
      </c>
      <c r="T40" s="1"/>
      <c r="U40" s="1"/>
      <c r="V40" s="1"/>
      <c r="W40" s="1"/>
      <c r="X40" s="1"/>
      <c r="Y40" s="1"/>
      <c r="Z40" s="1"/>
    </row>
    <row r="41" spans="1:26" ht="21.75" customHeight="1">
      <c r="A41" s="69">
        <v>29</v>
      </c>
      <c r="B41" s="70">
        <v>97283</v>
      </c>
      <c r="C41" s="70">
        <v>119</v>
      </c>
      <c r="D41" s="70">
        <v>1.2222599999999999</v>
      </c>
      <c r="E41" s="70">
        <v>97224</v>
      </c>
      <c r="F41" s="70">
        <v>0.99878049999999996</v>
      </c>
      <c r="G41" s="70">
        <v>46.305999999999997</v>
      </c>
      <c r="H41" s="70"/>
      <c r="I41" s="70">
        <v>29</v>
      </c>
      <c r="J41" s="70">
        <v>98534</v>
      </c>
      <c r="K41" s="70">
        <v>40</v>
      </c>
      <c r="L41" s="70">
        <v>0.41016000000000002</v>
      </c>
      <c r="M41" s="70">
        <v>98514</v>
      </c>
      <c r="N41" s="70">
        <v>0.99957910000000005</v>
      </c>
      <c r="O41" s="71">
        <v>52.127000000000002</v>
      </c>
      <c r="P41" s="1"/>
      <c r="Q41" s="24">
        <v>29</v>
      </c>
      <c r="R41" s="25">
        <f t="shared" si="0"/>
        <v>5.0060000000000002</v>
      </c>
      <c r="S41" s="25">
        <f t="shared" si="1"/>
        <v>3.7650000000000006</v>
      </c>
      <c r="T41" s="1"/>
      <c r="U41" s="1"/>
      <c r="V41" s="1"/>
      <c r="W41" s="1"/>
      <c r="X41" s="1"/>
      <c r="Y41" s="1"/>
      <c r="Z41" s="1"/>
    </row>
    <row r="42" spans="1:26" ht="21.75" customHeight="1">
      <c r="A42" s="69">
        <v>30</v>
      </c>
      <c r="B42" s="70">
        <v>97164</v>
      </c>
      <c r="C42" s="70">
        <v>118</v>
      </c>
      <c r="D42" s="70">
        <v>1.21672</v>
      </c>
      <c r="E42" s="70">
        <v>97105</v>
      </c>
      <c r="F42" s="70">
        <v>0.99877830000000001</v>
      </c>
      <c r="G42" s="70">
        <v>45.362000000000002</v>
      </c>
      <c r="H42" s="70"/>
      <c r="I42" s="70">
        <v>30</v>
      </c>
      <c r="J42" s="70">
        <v>98493</v>
      </c>
      <c r="K42" s="70">
        <v>43</v>
      </c>
      <c r="L42" s="70">
        <v>0.43169000000000002</v>
      </c>
      <c r="M42" s="70">
        <v>98472</v>
      </c>
      <c r="N42" s="70">
        <v>0.99955850000000002</v>
      </c>
      <c r="O42" s="71">
        <v>51.148000000000003</v>
      </c>
      <c r="P42" s="1"/>
      <c r="Q42" s="24">
        <v>30</v>
      </c>
      <c r="R42" s="25">
        <f t="shared" si="0"/>
        <v>4.9789999999999992</v>
      </c>
      <c r="S42" s="25">
        <f t="shared" si="1"/>
        <v>3.7549999999999955</v>
      </c>
      <c r="T42" s="1"/>
      <c r="U42" s="1"/>
      <c r="V42" s="1"/>
      <c r="W42" s="1"/>
      <c r="X42" s="1"/>
      <c r="Y42" s="1"/>
      <c r="Z42" s="1"/>
    </row>
    <row r="43" spans="1:26" ht="21.75" customHeight="1">
      <c r="A43" s="69">
        <v>31</v>
      </c>
      <c r="B43" s="70">
        <v>97046</v>
      </c>
      <c r="C43" s="70">
        <v>119</v>
      </c>
      <c r="D43" s="70">
        <v>1.22661</v>
      </c>
      <c r="E43" s="70">
        <v>96986</v>
      </c>
      <c r="F43" s="70">
        <v>0.99876120000000002</v>
      </c>
      <c r="G43" s="70">
        <v>44.417000000000002</v>
      </c>
      <c r="H43" s="70"/>
      <c r="I43" s="70">
        <v>31</v>
      </c>
      <c r="J43" s="70">
        <v>98451</v>
      </c>
      <c r="K43" s="70">
        <v>44</v>
      </c>
      <c r="L43" s="70">
        <v>0.45129000000000002</v>
      </c>
      <c r="M43" s="70">
        <v>98429</v>
      </c>
      <c r="N43" s="70">
        <v>0.99953320000000001</v>
      </c>
      <c r="O43" s="71">
        <v>50.17</v>
      </c>
      <c r="P43" s="1"/>
      <c r="Q43" s="24">
        <v>31</v>
      </c>
      <c r="R43" s="25">
        <f t="shared" si="0"/>
        <v>4.9529999999999959</v>
      </c>
      <c r="S43" s="25">
        <f t="shared" si="1"/>
        <v>3.7459999999999951</v>
      </c>
      <c r="T43" s="1"/>
      <c r="U43" s="1"/>
      <c r="V43" s="1"/>
      <c r="W43" s="1"/>
      <c r="X43" s="1"/>
      <c r="Y43" s="1"/>
      <c r="Z43" s="1"/>
    </row>
    <row r="44" spans="1:26" ht="21.75" customHeight="1">
      <c r="A44" s="69">
        <v>32</v>
      </c>
      <c r="B44" s="70">
        <v>96927</v>
      </c>
      <c r="C44" s="70">
        <v>121</v>
      </c>
      <c r="D44" s="70">
        <v>1.2509399999999999</v>
      </c>
      <c r="E44" s="70">
        <v>96866</v>
      </c>
      <c r="F44" s="70">
        <v>0.99874510000000005</v>
      </c>
      <c r="G44" s="70">
        <v>43.470999999999997</v>
      </c>
      <c r="H44" s="70"/>
      <c r="I44" s="70">
        <v>32</v>
      </c>
      <c r="J44" s="70">
        <v>98407</v>
      </c>
      <c r="K44" s="70">
        <v>47</v>
      </c>
      <c r="L44" s="70">
        <v>0.48232000000000003</v>
      </c>
      <c r="M44" s="70">
        <v>98383</v>
      </c>
      <c r="N44" s="70">
        <v>0.99949239999999995</v>
      </c>
      <c r="O44" s="71">
        <v>49.192</v>
      </c>
      <c r="P44" s="1"/>
      <c r="Q44" s="24">
        <v>32</v>
      </c>
      <c r="R44" s="25">
        <f t="shared" si="0"/>
        <v>4.9280000000000044</v>
      </c>
      <c r="S44" s="25">
        <f t="shared" si="1"/>
        <v>3.7379999999999995</v>
      </c>
      <c r="T44" s="1"/>
      <c r="U44" s="1"/>
      <c r="V44" s="1"/>
      <c r="W44" s="1"/>
      <c r="X44" s="1"/>
      <c r="Y44" s="1"/>
      <c r="Z44" s="1"/>
    </row>
    <row r="45" spans="1:26" ht="21.75" customHeight="1">
      <c r="A45" s="69">
        <v>33</v>
      </c>
      <c r="B45" s="70">
        <v>96806</v>
      </c>
      <c r="C45" s="70">
        <v>122</v>
      </c>
      <c r="D45" s="70">
        <v>1.25881</v>
      </c>
      <c r="E45" s="70">
        <v>96745</v>
      </c>
      <c r="F45" s="70">
        <v>0.99873990000000001</v>
      </c>
      <c r="G45" s="70">
        <v>42.524000000000001</v>
      </c>
      <c r="H45" s="70"/>
      <c r="I45" s="70">
        <v>33</v>
      </c>
      <c r="J45" s="70">
        <v>98359</v>
      </c>
      <c r="K45" s="70">
        <v>52</v>
      </c>
      <c r="L45" s="70">
        <v>0.53283999999999998</v>
      </c>
      <c r="M45" s="70">
        <v>98333</v>
      </c>
      <c r="N45" s="70">
        <v>0.99945010000000001</v>
      </c>
      <c r="O45" s="71">
        <v>48.216000000000001</v>
      </c>
      <c r="P45" s="1"/>
      <c r="Q45" s="24">
        <v>33</v>
      </c>
      <c r="R45" s="25">
        <f t="shared" si="0"/>
        <v>4.9050000000000011</v>
      </c>
      <c r="S45" s="25">
        <f t="shared" si="1"/>
        <v>3.7289999999999992</v>
      </c>
      <c r="T45" s="1"/>
      <c r="U45" s="1"/>
      <c r="V45" s="1"/>
      <c r="W45" s="1"/>
      <c r="X45" s="1"/>
      <c r="Y45" s="1"/>
      <c r="Z45" s="1"/>
    </row>
    <row r="46" spans="1:26" ht="21.75" customHeight="1">
      <c r="A46" s="69">
        <v>34</v>
      </c>
      <c r="B46" s="70">
        <v>96684</v>
      </c>
      <c r="C46" s="70">
        <v>122</v>
      </c>
      <c r="D46" s="70">
        <v>1.2613399999999999</v>
      </c>
      <c r="E46" s="70">
        <v>96623</v>
      </c>
      <c r="F46" s="70">
        <v>0.99872539999999999</v>
      </c>
      <c r="G46" s="70">
        <v>41.576999999999998</v>
      </c>
      <c r="H46" s="70"/>
      <c r="I46" s="70">
        <v>34</v>
      </c>
      <c r="J46" s="70">
        <v>98307</v>
      </c>
      <c r="K46" s="70">
        <v>56</v>
      </c>
      <c r="L46" s="70">
        <v>0.56706000000000001</v>
      </c>
      <c r="M46" s="70">
        <v>98279</v>
      </c>
      <c r="N46" s="70">
        <v>0.99941480000000005</v>
      </c>
      <c r="O46" s="71">
        <v>47.241</v>
      </c>
      <c r="P46" s="1"/>
      <c r="Q46" s="24">
        <v>34</v>
      </c>
      <c r="R46" s="25">
        <f t="shared" si="0"/>
        <v>4.8840000000000003</v>
      </c>
      <c r="S46" s="25">
        <f t="shared" si="1"/>
        <v>3.7190000000000012</v>
      </c>
      <c r="T46" s="1"/>
      <c r="U46" s="1"/>
      <c r="V46" s="1"/>
      <c r="W46" s="1"/>
      <c r="X46" s="1"/>
      <c r="Y46" s="1"/>
      <c r="Z46" s="1"/>
    </row>
    <row r="47" spans="1:26" ht="21.75" customHeight="1">
      <c r="A47" s="69">
        <v>35</v>
      </c>
      <c r="B47" s="70">
        <v>96562</v>
      </c>
      <c r="C47" s="70">
        <v>124</v>
      </c>
      <c r="D47" s="70">
        <v>1.28793</v>
      </c>
      <c r="E47" s="70">
        <v>96500</v>
      </c>
      <c r="F47" s="70">
        <v>0.99869160000000001</v>
      </c>
      <c r="G47" s="70">
        <v>40.628999999999998</v>
      </c>
      <c r="H47" s="70"/>
      <c r="I47" s="70">
        <v>35</v>
      </c>
      <c r="J47" s="70">
        <v>98251</v>
      </c>
      <c r="K47" s="70">
        <v>59</v>
      </c>
      <c r="L47" s="70">
        <v>0.60345000000000004</v>
      </c>
      <c r="M47" s="70">
        <v>98221</v>
      </c>
      <c r="N47" s="70">
        <v>0.99937039999999999</v>
      </c>
      <c r="O47" s="71">
        <v>46.268000000000001</v>
      </c>
      <c r="P47" s="1"/>
      <c r="Q47" s="24">
        <v>35</v>
      </c>
      <c r="R47" s="25">
        <f t="shared" si="0"/>
        <v>4.865000000000002</v>
      </c>
      <c r="S47" s="25">
        <f t="shared" si="1"/>
        <v>3.7100000000000009</v>
      </c>
      <c r="T47" s="1"/>
      <c r="U47" s="1"/>
      <c r="V47" s="1"/>
      <c r="W47" s="1"/>
      <c r="X47" s="1"/>
      <c r="Y47" s="1"/>
      <c r="Z47" s="1"/>
    </row>
    <row r="48" spans="1:26" ht="21.75" customHeight="1">
      <c r="A48" s="69">
        <v>36</v>
      </c>
      <c r="B48" s="70">
        <v>96437</v>
      </c>
      <c r="C48" s="70">
        <v>128</v>
      </c>
      <c r="D48" s="70">
        <v>1.3288599999999999</v>
      </c>
      <c r="E48" s="70">
        <v>96373</v>
      </c>
      <c r="F48" s="70">
        <v>0.99862379999999995</v>
      </c>
      <c r="G48" s="70">
        <v>39.680999999999997</v>
      </c>
      <c r="H48" s="70"/>
      <c r="I48" s="70">
        <v>36</v>
      </c>
      <c r="J48" s="70">
        <v>98192</v>
      </c>
      <c r="K48" s="70">
        <v>64</v>
      </c>
      <c r="L48" s="70">
        <v>0.65581</v>
      </c>
      <c r="M48" s="70">
        <v>98159</v>
      </c>
      <c r="N48" s="70">
        <v>0.9993071</v>
      </c>
      <c r="O48" s="71">
        <v>45.295000000000002</v>
      </c>
      <c r="P48" s="1"/>
      <c r="Q48" s="24">
        <v>36</v>
      </c>
      <c r="R48" s="25">
        <f t="shared" si="0"/>
        <v>4.8470000000000013</v>
      </c>
      <c r="S48" s="25">
        <f t="shared" si="1"/>
        <v>3.7019999999999982</v>
      </c>
      <c r="T48" s="1"/>
      <c r="U48" s="1"/>
      <c r="V48" s="1"/>
      <c r="W48" s="1"/>
      <c r="X48" s="1"/>
      <c r="Y48" s="1"/>
      <c r="Z48" s="1"/>
    </row>
    <row r="49" spans="1:26" ht="21.75" customHeight="1">
      <c r="A49" s="69">
        <v>37</v>
      </c>
      <c r="B49" s="70">
        <v>96309</v>
      </c>
      <c r="C49" s="70">
        <v>137</v>
      </c>
      <c r="D49" s="70">
        <v>1.42363</v>
      </c>
      <c r="E49" s="70">
        <v>96241</v>
      </c>
      <c r="F49" s="70">
        <v>0.99852030000000003</v>
      </c>
      <c r="G49" s="70">
        <v>38.732999999999997</v>
      </c>
      <c r="H49" s="70"/>
      <c r="I49" s="70">
        <v>37</v>
      </c>
      <c r="J49" s="70">
        <v>98127</v>
      </c>
      <c r="K49" s="70">
        <v>72</v>
      </c>
      <c r="L49" s="70">
        <v>0.72992000000000001</v>
      </c>
      <c r="M49" s="70">
        <v>98091</v>
      </c>
      <c r="N49" s="70">
        <v>0.99922200000000005</v>
      </c>
      <c r="O49" s="71">
        <v>44.325000000000003</v>
      </c>
      <c r="P49" s="1"/>
      <c r="Q49" s="24">
        <v>37</v>
      </c>
      <c r="R49" s="25">
        <f t="shared" si="0"/>
        <v>4.8290000000000006</v>
      </c>
      <c r="S49" s="25">
        <f t="shared" si="1"/>
        <v>3.6909999999999954</v>
      </c>
      <c r="T49" s="1"/>
      <c r="U49" s="1"/>
      <c r="V49" s="1"/>
      <c r="W49" s="1"/>
      <c r="X49" s="1"/>
      <c r="Y49" s="1"/>
      <c r="Z49" s="1"/>
    </row>
    <row r="50" spans="1:26" ht="21.75" customHeight="1">
      <c r="A50" s="69">
        <v>38</v>
      </c>
      <c r="B50" s="70">
        <v>96172</v>
      </c>
      <c r="C50" s="70">
        <v>148</v>
      </c>
      <c r="D50" s="70">
        <v>1.53579</v>
      </c>
      <c r="E50" s="70">
        <v>96098</v>
      </c>
      <c r="F50" s="70">
        <v>0.99838059999999995</v>
      </c>
      <c r="G50" s="70">
        <v>37.787999999999997</v>
      </c>
      <c r="H50" s="70"/>
      <c r="I50" s="70">
        <v>38</v>
      </c>
      <c r="J50" s="70">
        <v>98056</v>
      </c>
      <c r="K50" s="70">
        <v>81</v>
      </c>
      <c r="L50" s="70">
        <v>0.82618999999999998</v>
      </c>
      <c r="M50" s="70">
        <v>98015</v>
      </c>
      <c r="N50" s="70">
        <v>0.99911689999999997</v>
      </c>
      <c r="O50" s="71">
        <v>43.356999999999999</v>
      </c>
      <c r="P50" s="1"/>
      <c r="Q50" s="24">
        <v>38</v>
      </c>
      <c r="R50" s="25">
        <f t="shared" si="0"/>
        <v>4.8090000000000046</v>
      </c>
      <c r="S50" s="25">
        <f t="shared" si="1"/>
        <v>3.679000000000002</v>
      </c>
      <c r="T50" s="1"/>
      <c r="U50" s="1"/>
      <c r="V50" s="1"/>
      <c r="W50" s="1"/>
      <c r="X50" s="1"/>
      <c r="Y50" s="1"/>
      <c r="Z50" s="1"/>
    </row>
    <row r="51" spans="1:26" ht="21.75" customHeight="1">
      <c r="A51" s="69">
        <v>39</v>
      </c>
      <c r="B51" s="70">
        <v>96024</v>
      </c>
      <c r="C51" s="70">
        <v>164</v>
      </c>
      <c r="D51" s="70">
        <v>1.70313</v>
      </c>
      <c r="E51" s="70">
        <v>95943</v>
      </c>
      <c r="F51" s="70">
        <v>0.99823110000000004</v>
      </c>
      <c r="G51" s="70">
        <v>36.844999999999999</v>
      </c>
      <c r="H51" s="70"/>
      <c r="I51" s="70">
        <v>39</v>
      </c>
      <c r="J51" s="70">
        <v>97975</v>
      </c>
      <c r="K51" s="70">
        <v>92</v>
      </c>
      <c r="L51" s="70">
        <v>0.93996000000000002</v>
      </c>
      <c r="M51" s="70">
        <v>97929</v>
      </c>
      <c r="N51" s="70">
        <v>0.99902069999999998</v>
      </c>
      <c r="O51" s="71">
        <v>42.392000000000003</v>
      </c>
      <c r="P51" s="1"/>
      <c r="Q51" s="24">
        <v>39</v>
      </c>
      <c r="R51" s="25">
        <f t="shared" si="0"/>
        <v>4.7880000000000038</v>
      </c>
      <c r="S51" s="25">
        <f t="shared" si="1"/>
        <v>3.6659999999999968</v>
      </c>
      <c r="T51" s="1"/>
      <c r="U51" s="1"/>
      <c r="V51" s="1"/>
      <c r="W51" s="1"/>
      <c r="X51" s="1"/>
      <c r="Y51" s="1"/>
      <c r="Z51" s="1"/>
    </row>
    <row r="52" spans="1:26" ht="21.75" customHeight="1">
      <c r="A52" s="69">
        <v>40</v>
      </c>
      <c r="B52" s="70">
        <v>95861</v>
      </c>
      <c r="C52" s="70">
        <v>176</v>
      </c>
      <c r="D52" s="70">
        <v>1.8347500000000001</v>
      </c>
      <c r="E52" s="70">
        <v>95773</v>
      </c>
      <c r="F52" s="70">
        <v>0.99811629999999996</v>
      </c>
      <c r="G52" s="70">
        <v>35.906999999999996</v>
      </c>
      <c r="H52" s="70"/>
      <c r="I52" s="70">
        <v>40</v>
      </c>
      <c r="J52" s="70">
        <v>97882</v>
      </c>
      <c r="K52" s="70">
        <v>100</v>
      </c>
      <c r="L52" s="70">
        <v>1.01871</v>
      </c>
      <c r="M52" s="70">
        <v>97833</v>
      </c>
      <c r="N52" s="70">
        <v>0.99896160000000001</v>
      </c>
      <c r="O52" s="71">
        <v>41.432000000000002</v>
      </c>
      <c r="P52" s="1"/>
      <c r="Q52" s="24">
        <v>40</v>
      </c>
      <c r="R52" s="25">
        <f t="shared" si="0"/>
        <v>4.7650000000000006</v>
      </c>
      <c r="S52" s="25">
        <f t="shared" si="1"/>
        <v>3.6499999999999986</v>
      </c>
      <c r="T52" s="1"/>
      <c r="U52" s="1"/>
      <c r="V52" s="1"/>
      <c r="W52" s="1"/>
      <c r="X52" s="1"/>
      <c r="Y52" s="1"/>
      <c r="Z52" s="1"/>
    </row>
    <row r="53" spans="1:26" ht="21.75" customHeight="1">
      <c r="A53" s="69">
        <v>41</v>
      </c>
      <c r="B53" s="70">
        <v>95685</v>
      </c>
      <c r="C53" s="70">
        <v>185</v>
      </c>
      <c r="D53" s="70">
        <v>1.93279</v>
      </c>
      <c r="E53" s="70">
        <v>95593</v>
      </c>
      <c r="F53" s="70">
        <v>0.99803900000000001</v>
      </c>
      <c r="G53" s="70">
        <v>34.972000000000001</v>
      </c>
      <c r="H53" s="70"/>
      <c r="I53" s="70">
        <v>41</v>
      </c>
      <c r="J53" s="70">
        <v>97783</v>
      </c>
      <c r="K53" s="70">
        <v>103</v>
      </c>
      <c r="L53" s="70">
        <v>1.0582</v>
      </c>
      <c r="M53" s="70">
        <v>97731</v>
      </c>
      <c r="N53" s="70">
        <v>0.99892550000000002</v>
      </c>
      <c r="O53" s="71">
        <v>40.472999999999999</v>
      </c>
      <c r="P53" s="1"/>
      <c r="Q53" s="24">
        <v>41</v>
      </c>
      <c r="R53" s="25">
        <f t="shared" si="0"/>
        <v>4.7409999999999997</v>
      </c>
      <c r="S53" s="25">
        <f t="shared" si="1"/>
        <v>3.6340000000000003</v>
      </c>
      <c r="T53" s="1"/>
      <c r="U53" s="1"/>
      <c r="V53" s="1"/>
      <c r="W53" s="1"/>
      <c r="X53" s="1"/>
      <c r="Y53" s="1"/>
      <c r="Z53" s="1"/>
    </row>
    <row r="54" spans="1:26" ht="21.75" customHeight="1">
      <c r="A54" s="69">
        <v>42</v>
      </c>
      <c r="B54" s="70">
        <v>95500</v>
      </c>
      <c r="C54" s="70">
        <v>190</v>
      </c>
      <c r="D54" s="70">
        <v>1.98929</v>
      </c>
      <c r="E54" s="70">
        <v>95405</v>
      </c>
      <c r="F54" s="70">
        <v>0.99792360000000002</v>
      </c>
      <c r="G54" s="70">
        <v>34.039000000000001</v>
      </c>
      <c r="H54" s="70"/>
      <c r="I54" s="70">
        <v>42</v>
      </c>
      <c r="J54" s="70">
        <v>97679</v>
      </c>
      <c r="K54" s="70">
        <v>107</v>
      </c>
      <c r="L54" s="70">
        <v>1.0908500000000001</v>
      </c>
      <c r="M54" s="70">
        <v>97626</v>
      </c>
      <c r="N54" s="70">
        <v>0.99885690000000005</v>
      </c>
      <c r="O54" s="71">
        <v>39.515999999999998</v>
      </c>
      <c r="P54" s="1"/>
      <c r="Q54" s="24">
        <v>42</v>
      </c>
      <c r="R54" s="25">
        <f t="shared" si="0"/>
        <v>4.7190000000000012</v>
      </c>
      <c r="S54" s="25">
        <f t="shared" si="1"/>
        <v>3.6189999999999998</v>
      </c>
      <c r="T54" s="1"/>
      <c r="U54" s="1"/>
      <c r="V54" s="1"/>
      <c r="W54" s="1"/>
      <c r="X54" s="1"/>
      <c r="Y54" s="1"/>
      <c r="Z54" s="1"/>
    </row>
    <row r="55" spans="1:26" ht="21.75" customHeight="1">
      <c r="A55" s="69">
        <v>43</v>
      </c>
      <c r="B55" s="70">
        <v>95310</v>
      </c>
      <c r="C55" s="70">
        <v>206</v>
      </c>
      <c r="D55" s="70">
        <v>2.1636299999999999</v>
      </c>
      <c r="E55" s="70">
        <v>95207</v>
      </c>
      <c r="F55" s="70">
        <v>0.99769529999999995</v>
      </c>
      <c r="G55" s="70">
        <v>33.106000000000002</v>
      </c>
      <c r="H55" s="70"/>
      <c r="I55" s="70">
        <v>43</v>
      </c>
      <c r="J55" s="70">
        <v>97573</v>
      </c>
      <c r="K55" s="70">
        <v>117</v>
      </c>
      <c r="L55" s="70">
        <v>1.1953199999999999</v>
      </c>
      <c r="M55" s="70">
        <v>97514</v>
      </c>
      <c r="N55" s="70">
        <v>0.99872349999999999</v>
      </c>
      <c r="O55" s="71">
        <v>38.558</v>
      </c>
      <c r="P55" s="1"/>
      <c r="Q55" s="24">
        <v>43</v>
      </c>
      <c r="R55" s="25">
        <f t="shared" si="0"/>
        <v>4.6989999999999981</v>
      </c>
      <c r="S55" s="25">
        <f t="shared" si="1"/>
        <v>3.607999999999997</v>
      </c>
      <c r="T55" s="1"/>
      <c r="U55" s="1"/>
      <c r="V55" s="1"/>
      <c r="W55" s="1"/>
      <c r="X55" s="1"/>
      <c r="Y55" s="1"/>
      <c r="Z55" s="1"/>
    </row>
    <row r="56" spans="1:26" ht="21.75" customHeight="1">
      <c r="A56" s="69">
        <v>44</v>
      </c>
      <c r="B56" s="70">
        <v>95104</v>
      </c>
      <c r="C56" s="70">
        <v>233</v>
      </c>
      <c r="D56" s="70">
        <v>2.44617</v>
      </c>
      <c r="E56" s="70">
        <v>94988</v>
      </c>
      <c r="F56" s="70">
        <v>0.99735050000000003</v>
      </c>
      <c r="G56" s="70">
        <v>32.176000000000002</v>
      </c>
      <c r="H56" s="70"/>
      <c r="I56" s="70">
        <v>44</v>
      </c>
      <c r="J56" s="70">
        <v>97456</v>
      </c>
      <c r="K56" s="70">
        <v>132</v>
      </c>
      <c r="L56" s="70">
        <v>1.35768</v>
      </c>
      <c r="M56" s="70">
        <v>97390</v>
      </c>
      <c r="N56" s="70">
        <v>0.99854399999999999</v>
      </c>
      <c r="O56" s="71">
        <v>37.603999999999999</v>
      </c>
      <c r="P56" s="1"/>
      <c r="Q56" s="24">
        <v>44</v>
      </c>
      <c r="R56" s="25">
        <f t="shared" si="0"/>
        <v>4.68</v>
      </c>
      <c r="S56" s="25">
        <f t="shared" si="1"/>
        <v>3.5960000000000036</v>
      </c>
      <c r="T56" s="1"/>
      <c r="U56" s="1"/>
      <c r="V56" s="1"/>
      <c r="W56" s="1"/>
      <c r="X56" s="1"/>
      <c r="Y56" s="1"/>
      <c r="Z56" s="1"/>
    </row>
    <row r="57" spans="1:26" ht="21.75" customHeight="1">
      <c r="A57" s="69">
        <v>45</v>
      </c>
      <c r="B57" s="70">
        <v>94871</v>
      </c>
      <c r="C57" s="70">
        <v>271</v>
      </c>
      <c r="D57" s="70">
        <v>2.85337</v>
      </c>
      <c r="E57" s="70">
        <v>94736</v>
      </c>
      <c r="F57" s="70">
        <v>0.99691759999999996</v>
      </c>
      <c r="G57" s="70">
        <v>31.254000000000001</v>
      </c>
      <c r="H57" s="70"/>
      <c r="I57" s="70">
        <v>45</v>
      </c>
      <c r="J57" s="70">
        <v>97324</v>
      </c>
      <c r="K57" s="70">
        <v>151</v>
      </c>
      <c r="L57" s="70">
        <v>1.55447</v>
      </c>
      <c r="M57" s="70">
        <v>97248</v>
      </c>
      <c r="N57" s="70">
        <v>0.99833769999999999</v>
      </c>
      <c r="O57" s="71">
        <v>36.654000000000003</v>
      </c>
      <c r="P57" s="1"/>
      <c r="Q57" s="24">
        <v>45</v>
      </c>
      <c r="R57" s="25">
        <f t="shared" si="0"/>
        <v>4.6559999999999953</v>
      </c>
      <c r="S57" s="25">
        <f t="shared" si="1"/>
        <v>3.5849999999999937</v>
      </c>
      <c r="T57" s="1"/>
      <c r="U57" s="1"/>
      <c r="V57" s="1"/>
      <c r="W57" s="1"/>
      <c r="X57" s="1"/>
      <c r="Y57" s="1"/>
      <c r="Z57" s="1"/>
    </row>
    <row r="58" spans="1:26" ht="21.75" customHeight="1">
      <c r="A58" s="69">
        <v>46</v>
      </c>
      <c r="B58" s="70">
        <v>94601</v>
      </c>
      <c r="C58" s="70">
        <v>313</v>
      </c>
      <c r="D58" s="70">
        <v>3.3119900000000002</v>
      </c>
      <c r="E58" s="70">
        <v>94444</v>
      </c>
      <c r="F58" s="70">
        <v>0.9964404</v>
      </c>
      <c r="G58" s="70">
        <v>30.341999999999999</v>
      </c>
      <c r="H58" s="70"/>
      <c r="I58" s="70">
        <v>46</v>
      </c>
      <c r="J58" s="70">
        <v>97173</v>
      </c>
      <c r="K58" s="70">
        <v>172</v>
      </c>
      <c r="L58" s="70">
        <v>1.7702100000000001</v>
      </c>
      <c r="M58" s="70">
        <v>97087</v>
      </c>
      <c r="N58" s="70">
        <v>0.99811320000000003</v>
      </c>
      <c r="O58" s="71">
        <v>35.710999999999999</v>
      </c>
      <c r="P58" s="1"/>
      <c r="Q58" s="24">
        <v>46</v>
      </c>
      <c r="R58" s="25">
        <f t="shared" si="0"/>
        <v>4.6270000000000024</v>
      </c>
      <c r="S58" s="25">
        <f t="shared" si="1"/>
        <v>3.5690000000000026</v>
      </c>
      <c r="T58" s="1"/>
      <c r="U58" s="1"/>
      <c r="V58" s="1"/>
      <c r="W58" s="1"/>
      <c r="X58" s="1"/>
      <c r="Y58" s="1"/>
      <c r="Z58" s="1"/>
    </row>
    <row r="59" spans="1:26" ht="21.75" customHeight="1">
      <c r="A59" s="69">
        <v>47</v>
      </c>
      <c r="B59" s="70">
        <v>94287</v>
      </c>
      <c r="C59" s="70">
        <v>359</v>
      </c>
      <c r="D59" s="70">
        <v>3.8080799999999999</v>
      </c>
      <c r="E59" s="70">
        <v>94108</v>
      </c>
      <c r="F59" s="70">
        <v>0.99600739999999999</v>
      </c>
      <c r="G59" s="70">
        <v>29.440999999999999</v>
      </c>
      <c r="H59" s="70"/>
      <c r="I59" s="70">
        <v>47</v>
      </c>
      <c r="J59" s="70">
        <v>97001</v>
      </c>
      <c r="K59" s="70">
        <v>194</v>
      </c>
      <c r="L59" s="70">
        <v>2.00366</v>
      </c>
      <c r="M59" s="70">
        <v>96903</v>
      </c>
      <c r="N59" s="70">
        <v>0.99791050000000003</v>
      </c>
      <c r="O59" s="71">
        <v>34.773000000000003</v>
      </c>
      <c r="P59" s="1"/>
      <c r="Q59" s="24">
        <v>47</v>
      </c>
      <c r="R59" s="25">
        <f t="shared" si="0"/>
        <v>4.5909999999999975</v>
      </c>
      <c r="S59" s="25">
        <f t="shared" si="1"/>
        <v>3.5509999999999948</v>
      </c>
      <c r="T59" s="1"/>
      <c r="U59" s="1"/>
      <c r="V59" s="1"/>
      <c r="W59" s="1"/>
      <c r="X59" s="1"/>
      <c r="Y59" s="1"/>
      <c r="Z59" s="1"/>
    </row>
    <row r="60" spans="1:26" ht="21.75" customHeight="1">
      <c r="A60" s="69">
        <v>48</v>
      </c>
      <c r="B60" s="70">
        <v>93928</v>
      </c>
      <c r="C60" s="70">
        <v>392</v>
      </c>
      <c r="D60" s="70">
        <v>4.1777800000000003</v>
      </c>
      <c r="E60" s="70">
        <v>93732</v>
      </c>
      <c r="F60" s="70">
        <v>0.99563310000000005</v>
      </c>
      <c r="G60" s="70">
        <v>28.552</v>
      </c>
      <c r="H60" s="70"/>
      <c r="I60" s="70">
        <v>48</v>
      </c>
      <c r="J60" s="70">
        <v>96806</v>
      </c>
      <c r="K60" s="70">
        <v>211</v>
      </c>
      <c r="L60" s="70">
        <v>2.17543</v>
      </c>
      <c r="M60" s="70">
        <v>96701</v>
      </c>
      <c r="N60" s="70">
        <v>0.99776920000000002</v>
      </c>
      <c r="O60" s="71">
        <v>33.841999999999999</v>
      </c>
      <c r="P60" s="1"/>
      <c r="Q60" s="24">
        <v>48</v>
      </c>
      <c r="R60" s="25">
        <f t="shared" si="0"/>
        <v>4.546999999999997</v>
      </c>
      <c r="S60" s="25">
        <f t="shared" si="1"/>
        <v>3.527000000000001</v>
      </c>
      <c r="T60" s="1"/>
      <c r="U60" s="1"/>
      <c r="V60" s="1"/>
      <c r="W60" s="1"/>
      <c r="X60" s="1"/>
      <c r="Y60" s="1"/>
      <c r="Z60" s="1"/>
    </row>
    <row r="61" spans="1:26" ht="21.75" customHeight="1">
      <c r="A61" s="69">
        <v>49</v>
      </c>
      <c r="B61" s="70">
        <v>93536</v>
      </c>
      <c r="C61" s="70">
        <v>426</v>
      </c>
      <c r="D61" s="70">
        <v>4.5568600000000004</v>
      </c>
      <c r="E61" s="70">
        <v>93323</v>
      </c>
      <c r="F61" s="70">
        <v>0.99529769999999995</v>
      </c>
      <c r="G61" s="70">
        <v>27.67</v>
      </c>
      <c r="H61" s="70"/>
      <c r="I61" s="70">
        <v>49</v>
      </c>
      <c r="J61" s="70">
        <v>96596</v>
      </c>
      <c r="K61" s="70">
        <v>221</v>
      </c>
      <c r="L61" s="70">
        <v>2.2863199999999999</v>
      </c>
      <c r="M61" s="70">
        <v>96485</v>
      </c>
      <c r="N61" s="70">
        <v>0.99767059999999996</v>
      </c>
      <c r="O61" s="71">
        <v>32.914000000000001</v>
      </c>
      <c r="P61" s="1"/>
      <c r="Q61" s="24">
        <v>49</v>
      </c>
      <c r="R61" s="25">
        <f t="shared" si="0"/>
        <v>4.5009999999999977</v>
      </c>
      <c r="S61" s="25">
        <f t="shared" si="1"/>
        <v>3.5039999999999978</v>
      </c>
      <c r="T61" s="1"/>
      <c r="U61" s="1"/>
      <c r="V61" s="1"/>
      <c r="W61" s="1"/>
      <c r="X61" s="1"/>
      <c r="Y61" s="1"/>
      <c r="Z61" s="1"/>
    </row>
    <row r="62" spans="1:26" ht="21.75" customHeight="1">
      <c r="A62" s="69">
        <v>50</v>
      </c>
      <c r="B62" s="70">
        <v>93110</v>
      </c>
      <c r="C62" s="70">
        <v>451</v>
      </c>
      <c r="D62" s="70">
        <v>4.8483200000000002</v>
      </c>
      <c r="E62" s="70">
        <v>92884</v>
      </c>
      <c r="F62" s="70">
        <v>0.99503960000000002</v>
      </c>
      <c r="G62" s="70">
        <v>26.794</v>
      </c>
      <c r="H62" s="70"/>
      <c r="I62" s="70">
        <v>50</v>
      </c>
      <c r="J62" s="70">
        <v>96375</v>
      </c>
      <c r="K62" s="70">
        <v>229</v>
      </c>
      <c r="L62" s="70">
        <v>2.3725900000000002</v>
      </c>
      <c r="M62" s="70">
        <v>96260</v>
      </c>
      <c r="N62" s="70">
        <v>0.99756100000000003</v>
      </c>
      <c r="O62" s="71">
        <v>31.989000000000001</v>
      </c>
      <c r="P62" s="1"/>
      <c r="Q62" s="24">
        <v>50</v>
      </c>
      <c r="R62" s="25">
        <f t="shared" si="0"/>
        <v>4.4559999999999995</v>
      </c>
      <c r="S62" s="25">
        <f t="shared" si="1"/>
        <v>3.4800000000000004</v>
      </c>
      <c r="T62" s="1"/>
      <c r="U62" s="1"/>
      <c r="V62" s="1"/>
      <c r="W62" s="1"/>
      <c r="X62" s="1"/>
      <c r="Y62" s="1"/>
      <c r="Z62" s="1"/>
    </row>
    <row r="63" spans="1:26" ht="21.75" customHeight="1">
      <c r="A63" s="69">
        <v>51</v>
      </c>
      <c r="B63" s="70">
        <v>92658</v>
      </c>
      <c r="C63" s="70">
        <v>470</v>
      </c>
      <c r="D63" s="70">
        <v>5.07294</v>
      </c>
      <c r="E63" s="70">
        <v>92423</v>
      </c>
      <c r="F63" s="70">
        <v>0.99468840000000003</v>
      </c>
      <c r="G63" s="70">
        <v>25.922000000000001</v>
      </c>
      <c r="H63" s="70"/>
      <c r="I63" s="70">
        <v>51</v>
      </c>
      <c r="J63" s="70">
        <v>96146</v>
      </c>
      <c r="K63" s="70">
        <v>241</v>
      </c>
      <c r="L63" s="70">
        <v>2.5055200000000002</v>
      </c>
      <c r="M63" s="70">
        <v>96026</v>
      </c>
      <c r="N63" s="70">
        <v>0.99737730000000002</v>
      </c>
      <c r="O63" s="71">
        <v>31.064</v>
      </c>
      <c r="P63" s="1"/>
      <c r="Q63" s="24">
        <v>51</v>
      </c>
      <c r="R63" s="25">
        <f t="shared" si="0"/>
        <v>4.411999999999999</v>
      </c>
      <c r="S63" s="25">
        <f t="shared" si="1"/>
        <v>3.4600000000000009</v>
      </c>
      <c r="T63" s="1"/>
      <c r="U63" s="1"/>
      <c r="V63" s="1"/>
      <c r="W63" s="1"/>
      <c r="X63" s="1"/>
      <c r="Y63" s="1"/>
      <c r="Z63" s="1"/>
    </row>
    <row r="64" spans="1:26" ht="21.75" customHeight="1">
      <c r="A64" s="69">
        <v>52</v>
      </c>
      <c r="B64" s="70">
        <v>92188</v>
      </c>
      <c r="C64" s="70">
        <v>512</v>
      </c>
      <c r="D64" s="70">
        <v>5.5514099999999997</v>
      </c>
      <c r="E64" s="70">
        <v>91932</v>
      </c>
      <c r="F64" s="70">
        <v>0.99411099999999997</v>
      </c>
      <c r="G64" s="70">
        <v>25.052</v>
      </c>
      <c r="H64" s="70"/>
      <c r="I64" s="70">
        <v>52</v>
      </c>
      <c r="J64" s="70">
        <v>95905</v>
      </c>
      <c r="K64" s="70">
        <v>263</v>
      </c>
      <c r="L64" s="70">
        <v>2.7402000000000002</v>
      </c>
      <c r="M64" s="70">
        <v>95774</v>
      </c>
      <c r="N64" s="70">
        <v>0.99709380000000003</v>
      </c>
      <c r="O64" s="71">
        <v>30.14</v>
      </c>
      <c r="P64" s="1"/>
      <c r="Q64" s="24">
        <v>52</v>
      </c>
      <c r="R64" s="25">
        <f t="shared" si="0"/>
        <v>4.3719999999999999</v>
      </c>
      <c r="S64" s="25">
        <f t="shared" si="1"/>
        <v>3.4429999999999978</v>
      </c>
      <c r="T64" s="1"/>
      <c r="U64" s="1"/>
      <c r="V64" s="1"/>
      <c r="W64" s="1"/>
      <c r="X64" s="1"/>
      <c r="Y64" s="1"/>
      <c r="Z64" s="1"/>
    </row>
    <row r="65" spans="1:26" ht="21.75" customHeight="1">
      <c r="A65" s="69">
        <v>53</v>
      </c>
      <c r="B65" s="70">
        <v>91676</v>
      </c>
      <c r="C65" s="70">
        <v>571</v>
      </c>
      <c r="D65" s="70">
        <v>6.2284699999999997</v>
      </c>
      <c r="E65" s="70">
        <v>91391</v>
      </c>
      <c r="F65" s="70">
        <v>0.99335879999999999</v>
      </c>
      <c r="G65" s="70">
        <v>24.189</v>
      </c>
      <c r="H65" s="70"/>
      <c r="I65" s="70">
        <v>53</v>
      </c>
      <c r="J65" s="70">
        <v>95642</v>
      </c>
      <c r="K65" s="70">
        <v>294</v>
      </c>
      <c r="L65" s="70">
        <v>3.07274</v>
      </c>
      <c r="M65" s="70">
        <v>95495</v>
      </c>
      <c r="N65" s="70">
        <v>0.99674510000000005</v>
      </c>
      <c r="O65" s="71">
        <v>29.222000000000001</v>
      </c>
      <c r="P65" s="1"/>
      <c r="Q65" s="24">
        <v>53</v>
      </c>
      <c r="R65" s="25">
        <f t="shared" si="0"/>
        <v>4.3299999999999983</v>
      </c>
      <c r="S65" s="25">
        <f t="shared" si="1"/>
        <v>3.4260000000000019</v>
      </c>
      <c r="T65" s="1"/>
      <c r="U65" s="1"/>
      <c r="V65" s="1"/>
      <c r="W65" s="1"/>
      <c r="X65" s="1"/>
      <c r="Y65" s="1"/>
      <c r="Z65" s="1"/>
    </row>
    <row r="66" spans="1:26" ht="21.75" customHeight="1">
      <c r="A66" s="69">
        <v>54</v>
      </c>
      <c r="B66" s="70">
        <v>91105</v>
      </c>
      <c r="C66" s="70">
        <v>643</v>
      </c>
      <c r="D66" s="70">
        <v>7.0565499999999997</v>
      </c>
      <c r="E66" s="70">
        <v>90784</v>
      </c>
      <c r="F66" s="70">
        <v>0.99243530000000002</v>
      </c>
      <c r="G66" s="70">
        <v>23.337</v>
      </c>
      <c r="H66" s="70"/>
      <c r="I66" s="70">
        <v>54</v>
      </c>
      <c r="J66" s="70">
        <v>95348</v>
      </c>
      <c r="K66" s="70">
        <v>328</v>
      </c>
      <c r="L66" s="70">
        <v>3.4375900000000001</v>
      </c>
      <c r="M66" s="70">
        <v>95185</v>
      </c>
      <c r="N66" s="70">
        <v>0.99640510000000004</v>
      </c>
      <c r="O66" s="71">
        <v>28.31</v>
      </c>
      <c r="P66" s="1"/>
      <c r="Q66" s="24">
        <v>54</v>
      </c>
      <c r="R66" s="25">
        <f t="shared" si="0"/>
        <v>4.2830000000000013</v>
      </c>
      <c r="S66" s="25">
        <f t="shared" si="1"/>
        <v>3.4060000000000024</v>
      </c>
      <c r="T66" s="1"/>
      <c r="U66" s="1"/>
      <c r="V66" s="1"/>
      <c r="W66" s="1"/>
      <c r="X66" s="1"/>
      <c r="Y66" s="1"/>
      <c r="Z66" s="1"/>
    </row>
    <row r="67" spans="1:26" ht="21.75" customHeight="1">
      <c r="A67" s="69">
        <v>55</v>
      </c>
      <c r="B67" s="70">
        <v>90462</v>
      </c>
      <c r="C67" s="70">
        <v>731</v>
      </c>
      <c r="D67" s="70">
        <v>8.0765399999999996</v>
      </c>
      <c r="E67" s="70">
        <v>90097</v>
      </c>
      <c r="F67" s="70">
        <v>0.99138170000000003</v>
      </c>
      <c r="G67" s="70">
        <v>22.498999999999999</v>
      </c>
      <c r="H67" s="70"/>
      <c r="I67" s="70">
        <v>55</v>
      </c>
      <c r="J67" s="70">
        <v>95021</v>
      </c>
      <c r="K67" s="70">
        <v>357</v>
      </c>
      <c r="L67" s="70">
        <v>3.7527400000000002</v>
      </c>
      <c r="M67" s="70">
        <v>94842</v>
      </c>
      <c r="N67" s="70">
        <v>0.99606620000000001</v>
      </c>
      <c r="O67" s="71">
        <v>27.405999999999999</v>
      </c>
      <c r="P67" s="1"/>
      <c r="Q67" s="24">
        <v>55</v>
      </c>
      <c r="R67" s="25">
        <f t="shared" si="0"/>
        <v>4.2310000000000016</v>
      </c>
      <c r="S67" s="25">
        <f t="shared" si="1"/>
        <v>3.3830000000000027</v>
      </c>
      <c r="T67" s="1"/>
      <c r="U67" s="1"/>
      <c r="V67" s="1"/>
      <c r="W67" s="1"/>
      <c r="X67" s="1"/>
      <c r="Y67" s="1"/>
      <c r="Z67" s="1"/>
    </row>
    <row r="68" spans="1:26" ht="21.75" customHeight="1">
      <c r="A68" s="69">
        <v>56</v>
      </c>
      <c r="B68" s="70">
        <v>89732</v>
      </c>
      <c r="C68" s="70">
        <v>822</v>
      </c>
      <c r="D68" s="70">
        <v>9.1643699999999999</v>
      </c>
      <c r="E68" s="70">
        <v>89321</v>
      </c>
      <c r="F68" s="70">
        <v>0.99026340000000002</v>
      </c>
      <c r="G68" s="70">
        <v>21.678999999999998</v>
      </c>
      <c r="H68" s="70"/>
      <c r="I68" s="70">
        <v>56</v>
      </c>
      <c r="J68" s="70">
        <v>94664</v>
      </c>
      <c r="K68" s="70">
        <v>390</v>
      </c>
      <c r="L68" s="70">
        <v>4.1154599999999997</v>
      </c>
      <c r="M68" s="70">
        <v>94469</v>
      </c>
      <c r="N68" s="70">
        <v>0.99563840000000003</v>
      </c>
      <c r="O68" s="71">
        <v>26.507999999999999</v>
      </c>
      <c r="P68" s="1"/>
      <c r="Q68" s="24">
        <v>56</v>
      </c>
      <c r="R68" s="25">
        <f t="shared" si="0"/>
        <v>4.1690000000000005</v>
      </c>
      <c r="S68" s="25">
        <f t="shared" si="1"/>
        <v>3.3580000000000005</v>
      </c>
      <c r="T68" s="1"/>
      <c r="U68" s="1"/>
      <c r="V68" s="1"/>
      <c r="W68" s="1"/>
      <c r="X68" s="1"/>
      <c r="Y68" s="1"/>
      <c r="Z68" s="1"/>
    </row>
    <row r="69" spans="1:26" ht="21.75" customHeight="1">
      <c r="A69" s="69">
        <v>57</v>
      </c>
      <c r="B69" s="70">
        <v>88909</v>
      </c>
      <c r="C69" s="70">
        <v>917</v>
      </c>
      <c r="D69" s="70">
        <v>10.314209999999999</v>
      </c>
      <c r="E69" s="70">
        <v>88451</v>
      </c>
      <c r="F69" s="70">
        <v>0.98910889999999996</v>
      </c>
      <c r="G69" s="70">
        <v>20.873999999999999</v>
      </c>
      <c r="H69" s="70"/>
      <c r="I69" s="70">
        <v>57</v>
      </c>
      <c r="J69" s="70">
        <v>94275</v>
      </c>
      <c r="K69" s="70">
        <v>434</v>
      </c>
      <c r="L69" s="70">
        <v>4.6086900000000002</v>
      </c>
      <c r="M69" s="70">
        <v>94057</v>
      </c>
      <c r="N69" s="70">
        <v>0.99517339999999999</v>
      </c>
      <c r="O69" s="71">
        <v>25.614999999999998</v>
      </c>
      <c r="P69" s="1"/>
      <c r="Q69" s="24">
        <v>57</v>
      </c>
      <c r="R69" s="25">
        <f t="shared" si="0"/>
        <v>4.1000000000000014</v>
      </c>
      <c r="S69" s="25">
        <f t="shared" si="1"/>
        <v>3.3310000000000031</v>
      </c>
      <c r="T69" s="1"/>
      <c r="U69" s="1"/>
      <c r="V69" s="1"/>
      <c r="W69" s="1"/>
      <c r="X69" s="1"/>
      <c r="Y69" s="1"/>
      <c r="Z69" s="1"/>
    </row>
    <row r="70" spans="1:26" ht="21.75" customHeight="1">
      <c r="A70" s="69">
        <v>58</v>
      </c>
      <c r="B70" s="70">
        <v>87992</v>
      </c>
      <c r="C70" s="70">
        <v>1010</v>
      </c>
      <c r="D70" s="70">
        <v>11.47406</v>
      </c>
      <c r="E70" s="70">
        <v>87488</v>
      </c>
      <c r="F70" s="70">
        <v>0.98795120000000003</v>
      </c>
      <c r="G70" s="70">
        <v>20.087</v>
      </c>
      <c r="H70" s="70"/>
      <c r="I70" s="70">
        <v>58</v>
      </c>
      <c r="J70" s="70">
        <v>93840</v>
      </c>
      <c r="K70" s="70">
        <v>473</v>
      </c>
      <c r="L70" s="70">
        <v>5.0456000000000003</v>
      </c>
      <c r="M70" s="70">
        <v>93603</v>
      </c>
      <c r="N70" s="70">
        <v>0.99471129999999996</v>
      </c>
      <c r="O70" s="71">
        <v>24.731000000000002</v>
      </c>
      <c r="P70" s="1"/>
      <c r="Q70" s="24">
        <v>58</v>
      </c>
      <c r="R70" s="25">
        <f t="shared" si="0"/>
        <v>4.0199999999999996</v>
      </c>
      <c r="S70" s="25">
        <f t="shared" si="1"/>
        <v>3.2999999999999972</v>
      </c>
      <c r="T70" s="1"/>
      <c r="U70" s="1"/>
      <c r="V70" s="1"/>
      <c r="W70" s="1"/>
      <c r="X70" s="1"/>
      <c r="Y70" s="1"/>
      <c r="Z70" s="1"/>
    </row>
    <row r="71" spans="1:26" ht="21.75" customHeight="1">
      <c r="A71" s="69">
        <v>59</v>
      </c>
      <c r="B71" s="70">
        <v>86983</v>
      </c>
      <c r="C71" s="70">
        <v>1099</v>
      </c>
      <c r="D71" s="70">
        <v>12.63015</v>
      </c>
      <c r="E71" s="70">
        <v>86433</v>
      </c>
      <c r="F71" s="70">
        <v>0.98669989999999996</v>
      </c>
      <c r="G71" s="70">
        <v>19.314</v>
      </c>
      <c r="H71" s="70"/>
      <c r="I71" s="70">
        <v>59</v>
      </c>
      <c r="J71" s="70">
        <v>93367</v>
      </c>
      <c r="K71" s="70">
        <v>517</v>
      </c>
      <c r="L71" s="70">
        <v>5.5329499999999996</v>
      </c>
      <c r="M71" s="70">
        <v>93108</v>
      </c>
      <c r="N71" s="70">
        <v>0.99420850000000005</v>
      </c>
      <c r="O71" s="71">
        <v>23.853999999999999</v>
      </c>
      <c r="P71" s="1"/>
      <c r="Q71" s="24">
        <v>59</v>
      </c>
      <c r="R71" s="25">
        <f t="shared" si="0"/>
        <v>3.9359999999999999</v>
      </c>
      <c r="S71" s="25">
        <f t="shared" si="1"/>
        <v>3.2660000000000018</v>
      </c>
      <c r="T71" s="1"/>
      <c r="U71" s="1"/>
      <c r="V71" s="1"/>
      <c r="W71" s="1"/>
      <c r="X71" s="1"/>
      <c r="Y71" s="1"/>
      <c r="Z71" s="1"/>
    </row>
    <row r="72" spans="1:26" ht="21.75" customHeight="1">
      <c r="A72" s="69">
        <v>60</v>
      </c>
      <c r="B72" s="70">
        <v>85884</v>
      </c>
      <c r="C72" s="70">
        <v>1201</v>
      </c>
      <c r="D72" s="70">
        <v>13.978630000000001</v>
      </c>
      <c r="E72" s="70">
        <v>85284</v>
      </c>
      <c r="F72" s="70">
        <v>0.98534469999999996</v>
      </c>
      <c r="G72" s="70">
        <v>18.555</v>
      </c>
      <c r="H72" s="70"/>
      <c r="I72" s="70">
        <v>60</v>
      </c>
      <c r="J72" s="70">
        <v>92850</v>
      </c>
      <c r="K72" s="70">
        <v>562</v>
      </c>
      <c r="L72" s="70">
        <v>6.0514599999999996</v>
      </c>
      <c r="M72" s="70">
        <v>92569</v>
      </c>
      <c r="N72" s="70">
        <v>0.99367649999999996</v>
      </c>
      <c r="O72" s="71">
        <v>22.984000000000002</v>
      </c>
      <c r="P72" s="1"/>
      <c r="Q72" s="24">
        <v>60</v>
      </c>
      <c r="R72" s="25">
        <f t="shared" si="0"/>
        <v>3.8460000000000001</v>
      </c>
      <c r="S72" s="25">
        <f t="shared" si="1"/>
        <v>3.2299999999999969</v>
      </c>
      <c r="T72" s="1"/>
      <c r="U72" s="1"/>
      <c r="V72" s="1"/>
      <c r="W72" s="1"/>
      <c r="X72" s="1"/>
      <c r="Y72" s="1"/>
      <c r="Z72" s="1"/>
    </row>
    <row r="73" spans="1:26" ht="21.75" customHeight="1">
      <c r="A73" s="69">
        <v>61</v>
      </c>
      <c r="B73" s="70">
        <v>84684</v>
      </c>
      <c r="C73" s="70">
        <v>1299</v>
      </c>
      <c r="D73" s="70">
        <v>15.341609999999999</v>
      </c>
      <c r="E73" s="70">
        <v>84034</v>
      </c>
      <c r="F73" s="70">
        <v>0.98383869999999995</v>
      </c>
      <c r="G73" s="70">
        <v>17.811</v>
      </c>
      <c r="H73" s="70"/>
      <c r="I73" s="70">
        <v>61</v>
      </c>
      <c r="J73" s="70">
        <v>92288</v>
      </c>
      <c r="K73" s="70">
        <v>609</v>
      </c>
      <c r="L73" s="70">
        <v>6.5972900000000001</v>
      </c>
      <c r="M73" s="70">
        <v>91984</v>
      </c>
      <c r="N73" s="70">
        <v>0.99306830000000001</v>
      </c>
      <c r="O73" s="71">
        <v>22.120999999999999</v>
      </c>
      <c r="P73" s="1"/>
      <c r="Q73" s="24">
        <v>61</v>
      </c>
      <c r="R73" s="25">
        <f t="shared" si="0"/>
        <v>3.7519999999999989</v>
      </c>
      <c r="S73" s="25">
        <f t="shared" si="1"/>
        <v>3.1950000000000003</v>
      </c>
      <c r="T73" s="1"/>
      <c r="U73" s="1"/>
      <c r="V73" s="1"/>
      <c r="W73" s="1"/>
      <c r="X73" s="1"/>
      <c r="Y73" s="1"/>
      <c r="Z73" s="1"/>
    </row>
    <row r="74" spans="1:26" ht="21.75" customHeight="1">
      <c r="A74" s="69">
        <v>62</v>
      </c>
      <c r="B74" s="70">
        <v>83384</v>
      </c>
      <c r="C74" s="70">
        <v>1417</v>
      </c>
      <c r="D74" s="70">
        <v>16.9937</v>
      </c>
      <c r="E74" s="70">
        <v>82676</v>
      </c>
      <c r="F74" s="70">
        <v>0.98216159999999997</v>
      </c>
      <c r="G74" s="70">
        <v>17.079999999999998</v>
      </c>
      <c r="H74" s="70"/>
      <c r="I74" s="70">
        <v>62</v>
      </c>
      <c r="J74" s="70">
        <v>91679</v>
      </c>
      <c r="K74" s="70">
        <v>666</v>
      </c>
      <c r="L74" s="70">
        <v>7.2683900000000001</v>
      </c>
      <c r="M74" s="70">
        <v>91346</v>
      </c>
      <c r="N74" s="70">
        <v>0.99236139999999995</v>
      </c>
      <c r="O74" s="71">
        <v>21.265000000000001</v>
      </c>
      <c r="P74" s="1"/>
      <c r="Q74" s="24">
        <v>62</v>
      </c>
      <c r="R74" s="25">
        <f t="shared" si="0"/>
        <v>3.66</v>
      </c>
      <c r="S74" s="25">
        <f t="shared" si="1"/>
        <v>3.16</v>
      </c>
      <c r="T74" s="1"/>
      <c r="U74" s="1"/>
      <c r="V74" s="1"/>
      <c r="W74" s="1"/>
      <c r="X74" s="1"/>
      <c r="Y74" s="1"/>
      <c r="Z74" s="1"/>
    </row>
    <row r="75" spans="1:26" ht="21.75" customHeight="1">
      <c r="A75" s="69">
        <v>63</v>
      </c>
      <c r="B75" s="70">
        <v>81967</v>
      </c>
      <c r="C75" s="70">
        <v>1533</v>
      </c>
      <c r="D75" s="70">
        <v>18.697690000000001</v>
      </c>
      <c r="E75" s="70">
        <v>81201</v>
      </c>
      <c r="F75" s="70">
        <v>0.9803115</v>
      </c>
      <c r="G75" s="70">
        <v>16.367000000000001</v>
      </c>
      <c r="H75" s="70"/>
      <c r="I75" s="70">
        <v>63</v>
      </c>
      <c r="J75" s="70">
        <v>91013</v>
      </c>
      <c r="K75" s="70">
        <v>729</v>
      </c>
      <c r="L75" s="70">
        <v>8.0115999999999996</v>
      </c>
      <c r="M75" s="70">
        <v>90648</v>
      </c>
      <c r="N75" s="70">
        <v>0.99153469999999999</v>
      </c>
      <c r="O75" s="71">
        <v>20.417000000000002</v>
      </c>
      <c r="P75" s="1"/>
      <c r="Q75" s="24">
        <v>63</v>
      </c>
      <c r="R75" s="25">
        <f t="shared" si="0"/>
        <v>3.5589999999999975</v>
      </c>
      <c r="S75" s="25">
        <f t="shared" si="1"/>
        <v>3.1219999999999999</v>
      </c>
      <c r="T75" s="1"/>
      <c r="U75" s="1"/>
      <c r="V75" s="1"/>
      <c r="W75" s="1"/>
      <c r="X75" s="1"/>
      <c r="Y75" s="1"/>
      <c r="Z75" s="1"/>
    </row>
    <row r="76" spans="1:26" ht="21.75" customHeight="1">
      <c r="A76" s="69">
        <v>64</v>
      </c>
      <c r="B76" s="70">
        <v>80435</v>
      </c>
      <c r="C76" s="70">
        <v>1665</v>
      </c>
      <c r="D76" s="70">
        <v>20.69828</v>
      </c>
      <c r="E76" s="70">
        <v>79602</v>
      </c>
      <c r="F76" s="70">
        <v>0.97834620000000005</v>
      </c>
      <c r="G76" s="70">
        <v>15.669</v>
      </c>
      <c r="H76" s="70"/>
      <c r="I76" s="70">
        <v>64</v>
      </c>
      <c r="J76" s="70">
        <v>90284</v>
      </c>
      <c r="K76" s="70">
        <v>806</v>
      </c>
      <c r="L76" s="70">
        <v>8.9227000000000007</v>
      </c>
      <c r="M76" s="70">
        <v>89881</v>
      </c>
      <c r="N76" s="70">
        <v>0.99060369999999998</v>
      </c>
      <c r="O76" s="71">
        <v>19.577999999999999</v>
      </c>
      <c r="P76" s="1"/>
      <c r="Q76" s="24">
        <v>64</v>
      </c>
      <c r="R76" s="25">
        <f t="shared" si="0"/>
        <v>3.4559999999999995</v>
      </c>
      <c r="S76" s="25">
        <f t="shared" si="1"/>
        <v>3.083000000000002</v>
      </c>
      <c r="T76" s="1"/>
      <c r="U76" s="1"/>
      <c r="V76" s="1"/>
      <c r="W76" s="1"/>
      <c r="X76" s="1"/>
      <c r="Y76" s="1"/>
      <c r="Z76" s="1"/>
    </row>
    <row r="77" spans="1:26" ht="21.75" customHeight="1">
      <c r="A77" s="69">
        <v>65</v>
      </c>
      <c r="B77" s="70">
        <v>78770</v>
      </c>
      <c r="C77" s="70">
        <v>1783</v>
      </c>
      <c r="D77" s="70">
        <v>22.629549999999998</v>
      </c>
      <c r="E77" s="70">
        <v>77879</v>
      </c>
      <c r="F77" s="70">
        <v>0.97621089999999999</v>
      </c>
      <c r="G77" s="70">
        <v>14.99</v>
      </c>
      <c r="H77" s="70"/>
      <c r="I77" s="70">
        <v>65</v>
      </c>
      <c r="J77" s="70">
        <v>89478</v>
      </c>
      <c r="K77" s="70">
        <v>884</v>
      </c>
      <c r="L77" s="70">
        <v>9.87425</v>
      </c>
      <c r="M77" s="70">
        <v>89036</v>
      </c>
      <c r="N77" s="70">
        <v>0.98955210000000005</v>
      </c>
      <c r="O77" s="71">
        <v>18.748999999999999</v>
      </c>
      <c r="P77" s="1"/>
      <c r="Q77" s="24">
        <v>65</v>
      </c>
      <c r="R77" s="25">
        <f t="shared" ref="R77:R131" si="5">G210-G77</f>
        <v>3.3370000000000015</v>
      </c>
      <c r="S77" s="25">
        <f t="shared" ref="S77:S131" si="6">O210-O77</f>
        <v>3.0340000000000025</v>
      </c>
      <c r="T77" s="1"/>
      <c r="U77" s="1"/>
      <c r="V77" s="1"/>
      <c r="W77" s="1"/>
      <c r="X77" s="1"/>
      <c r="Y77" s="1"/>
      <c r="Z77" s="1"/>
    </row>
    <row r="78" spans="1:26" ht="21.75" customHeight="1">
      <c r="A78" s="69">
        <v>66</v>
      </c>
      <c r="B78" s="70">
        <v>76987</v>
      </c>
      <c r="C78" s="70">
        <v>1923</v>
      </c>
      <c r="D78" s="70">
        <v>24.975449999999999</v>
      </c>
      <c r="E78" s="70">
        <v>76026</v>
      </c>
      <c r="F78" s="70">
        <v>0.97389369999999997</v>
      </c>
      <c r="G78" s="70">
        <v>14.326000000000001</v>
      </c>
      <c r="H78" s="70"/>
      <c r="I78" s="70">
        <v>66</v>
      </c>
      <c r="J78" s="70">
        <v>88595</v>
      </c>
      <c r="K78" s="70">
        <v>977</v>
      </c>
      <c r="L78" s="70">
        <v>11.027240000000001</v>
      </c>
      <c r="M78" s="70">
        <v>88106</v>
      </c>
      <c r="N78" s="70">
        <v>0.98829900000000004</v>
      </c>
      <c r="O78" s="71">
        <v>17.931000000000001</v>
      </c>
      <c r="P78" s="1"/>
      <c r="Q78" s="24">
        <v>66</v>
      </c>
      <c r="R78" s="25">
        <f t="shared" si="5"/>
        <v>3.2109999999999985</v>
      </c>
      <c r="S78" s="25">
        <f t="shared" si="6"/>
        <v>2.9809999999999981</v>
      </c>
      <c r="T78" s="1"/>
      <c r="U78" s="1"/>
      <c r="V78" s="1"/>
      <c r="W78" s="1"/>
      <c r="X78" s="1"/>
      <c r="Y78" s="1"/>
      <c r="Z78" s="1"/>
    </row>
    <row r="79" spans="1:26" ht="21.75" customHeight="1">
      <c r="A79" s="69">
        <v>67</v>
      </c>
      <c r="B79" s="70">
        <v>75065</v>
      </c>
      <c r="C79" s="70">
        <v>2047</v>
      </c>
      <c r="D79" s="70">
        <v>27.26604</v>
      </c>
      <c r="E79" s="70">
        <v>74041</v>
      </c>
      <c r="F79" s="70">
        <v>0.9719643</v>
      </c>
      <c r="G79" s="70">
        <v>13.68</v>
      </c>
      <c r="H79" s="70"/>
      <c r="I79" s="70">
        <v>67</v>
      </c>
      <c r="J79" s="70">
        <v>87618</v>
      </c>
      <c r="K79" s="70">
        <v>1085</v>
      </c>
      <c r="L79" s="70">
        <v>12.382339999999999</v>
      </c>
      <c r="M79" s="70">
        <v>87075</v>
      </c>
      <c r="N79" s="70">
        <v>0.9871297</v>
      </c>
      <c r="O79" s="71">
        <v>17.126000000000001</v>
      </c>
      <c r="P79" s="1"/>
      <c r="Q79" s="24">
        <v>67</v>
      </c>
      <c r="R79" s="25">
        <f t="shared" si="5"/>
        <v>3.0779999999999994</v>
      </c>
      <c r="S79" s="25">
        <f t="shared" si="6"/>
        <v>2.921999999999997</v>
      </c>
      <c r="T79" s="1"/>
      <c r="U79" s="1"/>
      <c r="V79" s="1"/>
      <c r="W79" s="1"/>
      <c r="X79" s="1"/>
      <c r="Y79" s="1"/>
      <c r="Z79" s="1"/>
    </row>
    <row r="80" spans="1:26" ht="21.75" customHeight="1">
      <c r="A80" s="69">
        <v>68</v>
      </c>
      <c r="B80" s="70">
        <v>73018</v>
      </c>
      <c r="C80" s="70">
        <v>2105</v>
      </c>
      <c r="D80" s="70">
        <v>28.826889999999999</v>
      </c>
      <c r="E80" s="70">
        <v>71965</v>
      </c>
      <c r="F80" s="70">
        <v>0.97069499999999997</v>
      </c>
      <c r="G80" s="70">
        <v>13.048999999999999</v>
      </c>
      <c r="H80" s="70"/>
      <c r="I80" s="70">
        <v>68</v>
      </c>
      <c r="J80" s="70">
        <v>86533</v>
      </c>
      <c r="K80" s="70">
        <v>1156</v>
      </c>
      <c r="L80" s="70">
        <v>13.364380000000001</v>
      </c>
      <c r="M80" s="70">
        <v>85955</v>
      </c>
      <c r="N80" s="70">
        <v>0.9862533</v>
      </c>
      <c r="O80" s="71">
        <v>16.334</v>
      </c>
      <c r="P80" s="1"/>
      <c r="Q80" s="24">
        <v>68</v>
      </c>
      <c r="R80" s="25">
        <f t="shared" si="5"/>
        <v>2.947000000000001</v>
      </c>
      <c r="S80" s="25">
        <f t="shared" si="6"/>
        <v>2.8599999999999994</v>
      </c>
      <c r="T80" s="1"/>
      <c r="U80" s="1"/>
      <c r="V80" s="1"/>
      <c r="W80" s="1"/>
      <c r="X80" s="1"/>
      <c r="Y80" s="1"/>
      <c r="Z80" s="1"/>
    </row>
    <row r="81" spans="1:26" ht="21.75" customHeight="1">
      <c r="A81" s="69">
        <v>69</v>
      </c>
      <c r="B81" s="70">
        <v>70913</v>
      </c>
      <c r="C81" s="70">
        <v>2113</v>
      </c>
      <c r="D81" s="70">
        <v>29.797270000000001</v>
      </c>
      <c r="E81" s="70">
        <v>69857</v>
      </c>
      <c r="F81" s="70">
        <v>0.96891210000000005</v>
      </c>
      <c r="G81" s="70">
        <v>12.422000000000001</v>
      </c>
      <c r="H81" s="70"/>
      <c r="I81" s="70">
        <v>69</v>
      </c>
      <c r="J81" s="70">
        <v>85376</v>
      </c>
      <c r="K81" s="70">
        <v>1207</v>
      </c>
      <c r="L81" s="70">
        <v>14.13415</v>
      </c>
      <c r="M81" s="70">
        <v>84773</v>
      </c>
      <c r="N81" s="70">
        <v>0.98513010000000001</v>
      </c>
      <c r="O81" s="71">
        <v>15.548999999999999</v>
      </c>
      <c r="P81" s="1"/>
      <c r="Q81" s="24">
        <v>69</v>
      </c>
      <c r="R81" s="25">
        <f t="shared" si="5"/>
        <v>2.8239999999999998</v>
      </c>
      <c r="S81" s="25">
        <f t="shared" si="6"/>
        <v>2.7959999999999994</v>
      </c>
      <c r="T81" s="1"/>
      <c r="U81" s="1"/>
      <c r="V81" s="1"/>
      <c r="W81" s="1"/>
      <c r="X81" s="1"/>
      <c r="Y81" s="1"/>
      <c r="Z81" s="1"/>
    </row>
    <row r="82" spans="1:26" ht="21.75" customHeight="1">
      <c r="A82" s="69">
        <v>70</v>
      </c>
      <c r="B82" s="70">
        <v>68800</v>
      </c>
      <c r="C82" s="70">
        <v>2230</v>
      </c>
      <c r="D82" s="70">
        <v>32.418219999999998</v>
      </c>
      <c r="E82" s="70">
        <v>67685</v>
      </c>
      <c r="F82" s="70">
        <v>0.96552179999999999</v>
      </c>
      <c r="G82" s="70">
        <v>11.788</v>
      </c>
      <c r="H82" s="70"/>
      <c r="I82" s="70">
        <v>70</v>
      </c>
      <c r="J82" s="70">
        <v>84170</v>
      </c>
      <c r="K82" s="70">
        <v>1314</v>
      </c>
      <c r="L82" s="70">
        <v>15.616239999999999</v>
      </c>
      <c r="M82" s="70">
        <v>83512</v>
      </c>
      <c r="N82" s="70">
        <v>0.98323190000000005</v>
      </c>
      <c r="O82" s="71">
        <v>14.763999999999999</v>
      </c>
      <c r="P82" s="1"/>
      <c r="Q82" s="24">
        <v>70</v>
      </c>
      <c r="R82" s="25">
        <f t="shared" si="5"/>
        <v>2.7289999999999992</v>
      </c>
      <c r="S82" s="25">
        <f t="shared" si="6"/>
        <v>2.7439999999999998</v>
      </c>
      <c r="T82" s="1"/>
      <c r="U82" s="1"/>
      <c r="V82" s="1"/>
      <c r="W82" s="1"/>
      <c r="X82" s="1"/>
      <c r="Y82" s="1"/>
      <c r="Z82" s="1"/>
    </row>
    <row r="83" spans="1:26" ht="21.75" customHeight="1">
      <c r="A83" s="69">
        <v>71</v>
      </c>
      <c r="B83" s="70">
        <v>66570</v>
      </c>
      <c r="C83" s="70">
        <v>2437</v>
      </c>
      <c r="D83" s="70">
        <v>36.607170000000004</v>
      </c>
      <c r="E83" s="70">
        <v>65351</v>
      </c>
      <c r="F83" s="70">
        <v>0.96000209999999997</v>
      </c>
      <c r="G83" s="70">
        <v>11.166</v>
      </c>
      <c r="H83" s="70"/>
      <c r="I83" s="70">
        <v>71</v>
      </c>
      <c r="J83" s="70">
        <v>82855</v>
      </c>
      <c r="K83" s="70">
        <v>1486</v>
      </c>
      <c r="L83" s="70">
        <v>17.93825</v>
      </c>
      <c r="M83" s="70">
        <v>82112</v>
      </c>
      <c r="N83" s="70">
        <v>0.98004639999999998</v>
      </c>
      <c r="O83" s="71">
        <v>13.991</v>
      </c>
      <c r="P83" s="1"/>
      <c r="Q83" s="24">
        <v>71</v>
      </c>
      <c r="R83" s="25">
        <f t="shared" si="5"/>
        <v>2.629999999999999</v>
      </c>
      <c r="S83" s="25">
        <f t="shared" si="6"/>
        <v>2.6890000000000001</v>
      </c>
      <c r="T83" s="1"/>
      <c r="U83" s="1"/>
      <c r="V83" s="1"/>
      <c r="W83" s="1"/>
      <c r="X83" s="1"/>
      <c r="Y83" s="1"/>
      <c r="Z83" s="1"/>
    </row>
    <row r="84" spans="1:26" ht="21.75" customHeight="1">
      <c r="A84" s="69">
        <v>72</v>
      </c>
      <c r="B84" s="70">
        <v>64133</v>
      </c>
      <c r="C84" s="70">
        <v>2791</v>
      </c>
      <c r="D84" s="70">
        <v>43.51746</v>
      </c>
      <c r="E84" s="70">
        <v>62737</v>
      </c>
      <c r="F84" s="70">
        <v>0.95319209999999999</v>
      </c>
      <c r="G84" s="70">
        <v>10.571</v>
      </c>
      <c r="H84" s="70"/>
      <c r="I84" s="70">
        <v>72</v>
      </c>
      <c r="J84" s="70">
        <v>81369</v>
      </c>
      <c r="K84" s="70">
        <v>1791</v>
      </c>
      <c r="L84" s="70">
        <v>22.00583</v>
      </c>
      <c r="M84" s="70">
        <v>80474</v>
      </c>
      <c r="N84" s="70">
        <v>0.97600310000000001</v>
      </c>
      <c r="O84" s="71">
        <v>13.237</v>
      </c>
      <c r="P84" s="1"/>
      <c r="Q84" s="24">
        <v>72</v>
      </c>
      <c r="R84" s="25">
        <f t="shared" si="5"/>
        <v>2.5150000000000006</v>
      </c>
      <c r="S84" s="25">
        <f t="shared" si="6"/>
        <v>2.6240000000000006</v>
      </c>
      <c r="T84" s="1"/>
      <c r="U84" s="1"/>
      <c r="V84" s="1"/>
      <c r="W84" s="1"/>
      <c r="X84" s="1"/>
      <c r="Y84" s="1"/>
      <c r="Z84" s="1"/>
    </row>
    <row r="85" spans="1:26" ht="21.75" customHeight="1">
      <c r="A85" s="69">
        <v>73</v>
      </c>
      <c r="B85" s="70">
        <v>61342</v>
      </c>
      <c r="C85" s="70">
        <v>3082</v>
      </c>
      <c r="D85" s="70">
        <v>50.247990000000001</v>
      </c>
      <c r="E85" s="70">
        <v>59801</v>
      </c>
      <c r="F85" s="70">
        <v>0.94750760000000001</v>
      </c>
      <c r="G85" s="70">
        <v>10.029</v>
      </c>
      <c r="H85" s="70"/>
      <c r="I85" s="70">
        <v>73</v>
      </c>
      <c r="J85" s="70">
        <v>79578</v>
      </c>
      <c r="K85" s="70">
        <v>2072</v>
      </c>
      <c r="L85" s="70">
        <v>26.03285</v>
      </c>
      <c r="M85" s="70">
        <v>78542</v>
      </c>
      <c r="N85" s="70">
        <v>0.97240610000000005</v>
      </c>
      <c r="O85" s="71">
        <v>12.523999999999999</v>
      </c>
      <c r="P85" s="1"/>
      <c r="Q85" s="24">
        <v>73</v>
      </c>
      <c r="R85" s="25">
        <f t="shared" si="5"/>
        <v>2.359</v>
      </c>
      <c r="S85" s="25">
        <f t="shared" si="6"/>
        <v>2.5280000000000005</v>
      </c>
      <c r="T85" s="1"/>
      <c r="U85" s="1"/>
      <c r="V85" s="1"/>
      <c r="W85" s="1"/>
      <c r="X85" s="1"/>
      <c r="Y85" s="1"/>
      <c r="Z85" s="1"/>
    </row>
    <row r="86" spans="1:26" ht="21.75" customHeight="1">
      <c r="A86" s="69">
        <v>74</v>
      </c>
      <c r="B86" s="70">
        <v>58260</v>
      </c>
      <c r="C86" s="70">
        <v>3196</v>
      </c>
      <c r="D86" s="70">
        <v>54.855460000000001</v>
      </c>
      <c r="E86" s="70">
        <v>56662</v>
      </c>
      <c r="F86" s="70">
        <v>0.94358609999999998</v>
      </c>
      <c r="G86" s="70">
        <v>9.5340000000000007</v>
      </c>
      <c r="H86" s="70"/>
      <c r="I86" s="70">
        <v>74</v>
      </c>
      <c r="J86" s="70">
        <v>77507</v>
      </c>
      <c r="K86" s="70">
        <v>2263</v>
      </c>
      <c r="L86" s="70">
        <v>29.1966</v>
      </c>
      <c r="M86" s="70">
        <v>76375</v>
      </c>
      <c r="N86" s="70">
        <v>0.96943049999999997</v>
      </c>
      <c r="O86" s="71">
        <v>11.845000000000001</v>
      </c>
      <c r="P86" s="1"/>
      <c r="Q86" s="24">
        <v>74</v>
      </c>
      <c r="R86" s="25">
        <f t="shared" si="5"/>
        <v>2.161999999999999</v>
      </c>
      <c r="S86" s="25">
        <f t="shared" si="6"/>
        <v>2.4059999999999988</v>
      </c>
      <c r="T86" s="1"/>
      <c r="U86" s="1"/>
      <c r="V86" s="1"/>
      <c r="W86" s="1"/>
      <c r="X86" s="1"/>
      <c r="Y86" s="1"/>
      <c r="Z86" s="1"/>
    </row>
    <row r="87" spans="1:26" ht="21.75" customHeight="1">
      <c r="A87" s="69">
        <v>75</v>
      </c>
      <c r="B87" s="70">
        <v>55064</v>
      </c>
      <c r="C87" s="70">
        <v>3197</v>
      </c>
      <c r="D87" s="70">
        <v>58.062829999999998</v>
      </c>
      <c r="E87" s="70">
        <v>53465</v>
      </c>
      <c r="F87" s="70">
        <v>0.94104779999999999</v>
      </c>
      <c r="G87" s="70">
        <v>9.0579999999999998</v>
      </c>
      <c r="H87" s="70"/>
      <c r="I87" s="70">
        <v>75</v>
      </c>
      <c r="J87" s="70">
        <v>75244</v>
      </c>
      <c r="K87" s="70">
        <v>2407</v>
      </c>
      <c r="L87" s="70">
        <v>31.983630000000002</v>
      </c>
      <c r="M87" s="70">
        <v>74040</v>
      </c>
      <c r="N87" s="70">
        <v>0.9668601</v>
      </c>
      <c r="O87" s="71">
        <v>11.186</v>
      </c>
      <c r="P87" s="1"/>
      <c r="Q87" s="24">
        <v>75</v>
      </c>
      <c r="R87" s="25">
        <f t="shared" si="5"/>
        <v>1.9649999999999999</v>
      </c>
      <c r="S87" s="25">
        <f t="shared" si="6"/>
        <v>2.2769999999999992</v>
      </c>
      <c r="T87" s="1"/>
      <c r="U87" s="1"/>
      <c r="V87" s="1"/>
      <c r="W87" s="1"/>
      <c r="X87" s="1"/>
      <c r="Y87" s="1"/>
      <c r="Z87" s="1"/>
    </row>
    <row r="88" spans="1:26" ht="21.75" customHeight="1">
      <c r="A88" s="69">
        <v>76</v>
      </c>
      <c r="B88" s="70">
        <v>51867</v>
      </c>
      <c r="C88" s="70">
        <v>3107</v>
      </c>
      <c r="D88" s="70">
        <v>59.896329999999999</v>
      </c>
      <c r="E88" s="70">
        <v>50313</v>
      </c>
      <c r="F88" s="70">
        <v>0.93811149999999999</v>
      </c>
      <c r="G88" s="70">
        <v>8.5850000000000009</v>
      </c>
      <c r="H88" s="70"/>
      <c r="I88" s="70">
        <v>76</v>
      </c>
      <c r="J88" s="70">
        <v>72837</v>
      </c>
      <c r="K88" s="70">
        <v>2501</v>
      </c>
      <c r="L88" s="70">
        <v>34.334319999999998</v>
      </c>
      <c r="M88" s="70">
        <v>71587</v>
      </c>
      <c r="N88" s="70">
        <v>0.96381380000000005</v>
      </c>
      <c r="O88" s="71">
        <v>10.539</v>
      </c>
      <c r="P88" s="1"/>
      <c r="Q88" s="24">
        <v>76</v>
      </c>
      <c r="R88" s="25">
        <f t="shared" si="5"/>
        <v>1.7829999999999995</v>
      </c>
      <c r="S88" s="25">
        <f t="shared" si="6"/>
        <v>2.1530000000000005</v>
      </c>
      <c r="T88" s="1"/>
      <c r="U88" s="1"/>
      <c r="V88" s="1"/>
      <c r="W88" s="1"/>
      <c r="X88" s="1"/>
      <c r="Y88" s="1"/>
      <c r="Z88" s="1"/>
    </row>
    <row r="89" spans="1:26" ht="21.75" customHeight="1">
      <c r="A89" s="69">
        <v>77</v>
      </c>
      <c r="B89" s="70">
        <v>48760</v>
      </c>
      <c r="C89" s="70">
        <v>3121</v>
      </c>
      <c r="D89" s="70">
        <v>64.007559999999998</v>
      </c>
      <c r="E89" s="70">
        <v>47199</v>
      </c>
      <c r="F89" s="70">
        <v>0.93312039999999996</v>
      </c>
      <c r="G89" s="70">
        <v>8.1010000000000009</v>
      </c>
      <c r="H89" s="70"/>
      <c r="I89" s="70">
        <v>77</v>
      </c>
      <c r="J89" s="70">
        <v>70336</v>
      </c>
      <c r="K89" s="70">
        <v>2680</v>
      </c>
      <c r="L89" s="70">
        <v>38.103909999999999</v>
      </c>
      <c r="M89" s="70">
        <v>68996</v>
      </c>
      <c r="N89" s="70">
        <v>0.9594819</v>
      </c>
      <c r="O89" s="71">
        <v>9.8960000000000008</v>
      </c>
      <c r="P89" s="1"/>
      <c r="Q89" s="24">
        <v>77</v>
      </c>
      <c r="R89" s="25">
        <f t="shared" si="5"/>
        <v>1.6339999999999986</v>
      </c>
      <c r="S89" s="25">
        <f t="shared" si="6"/>
        <v>2.0439999999999987</v>
      </c>
      <c r="T89" s="1"/>
      <c r="U89" s="1"/>
      <c r="V89" s="1"/>
      <c r="W89" s="1"/>
      <c r="X89" s="1"/>
      <c r="Y89" s="1"/>
      <c r="Z89" s="1"/>
    </row>
    <row r="90" spans="1:26" ht="21.75" customHeight="1">
      <c r="A90" s="69">
        <v>78</v>
      </c>
      <c r="B90" s="70">
        <v>45639</v>
      </c>
      <c r="C90" s="70">
        <v>3192</v>
      </c>
      <c r="D90" s="70">
        <v>69.948059999999998</v>
      </c>
      <c r="E90" s="70">
        <v>44043</v>
      </c>
      <c r="F90" s="70">
        <v>0.92630259999999998</v>
      </c>
      <c r="G90" s="70">
        <v>7.62</v>
      </c>
      <c r="H90" s="70"/>
      <c r="I90" s="70">
        <v>78</v>
      </c>
      <c r="J90" s="70">
        <v>67656</v>
      </c>
      <c r="K90" s="70">
        <v>2911</v>
      </c>
      <c r="L90" s="70">
        <v>43.027999999999999</v>
      </c>
      <c r="M90" s="70">
        <v>66201</v>
      </c>
      <c r="N90" s="70">
        <v>0.95388839999999997</v>
      </c>
      <c r="O90" s="71">
        <v>9.2690000000000001</v>
      </c>
      <c r="P90" s="1"/>
      <c r="Q90" s="24">
        <v>78</v>
      </c>
      <c r="R90" s="25">
        <f t="shared" si="5"/>
        <v>1.5049999999999999</v>
      </c>
      <c r="S90" s="25">
        <f t="shared" si="6"/>
        <v>1.9399999999999995</v>
      </c>
      <c r="T90" s="1"/>
      <c r="U90" s="1"/>
      <c r="V90" s="1"/>
      <c r="W90" s="1"/>
      <c r="X90" s="1"/>
      <c r="Y90" s="1"/>
      <c r="Z90" s="1"/>
    </row>
    <row r="91" spans="1:26" ht="21.75" customHeight="1">
      <c r="A91" s="69">
        <v>79</v>
      </c>
      <c r="B91" s="70">
        <v>42447</v>
      </c>
      <c r="C91" s="70">
        <v>3299</v>
      </c>
      <c r="D91" s="70">
        <v>77.728800000000007</v>
      </c>
      <c r="E91" s="70">
        <v>40797</v>
      </c>
      <c r="F91" s="70">
        <v>0.91899419999999998</v>
      </c>
      <c r="G91" s="70">
        <v>7.1559999999999997</v>
      </c>
      <c r="H91" s="70"/>
      <c r="I91" s="70">
        <v>79</v>
      </c>
      <c r="J91" s="70">
        <v>64745</v>
      </c>
      <c r="K91" s="70">
        <v>3194</v>
      </c>
      <c r="L91" s="70">
        <v>49.333910000000003</v>
      </c>
      <c r="M91" s="70">
        <v>63148</v>
      </c>
      <c r="N91" s="70">
        <v>0.94755979999999995</v>
      </c>
      <c r="O91" s="71">
        <v>8.6630000000000003</v>
      </c>
      <c r="P91" s="1"/>
      <c r="Q91" s="24">
        <v>79</v>
      </c>
      <c r="R91" s="25">
        <f t="shared" si="5"/>
        <v>1.3820000000000006</v>
      </c>
      <c r="S91" s="25">
        <f t="shared" si="6"/>
        <v>1.8360000000000003</v>
      </c>
      <c r="T91" s="1"/>
      <c r="U91" s="1"/>
      <c r="V91" s="1"/>
      <c r="W91" s="1"/>
      <c r="X91" s="1"/>
      <c r="Y91" s="1"/>
      <c r="Z91" s="1"/>
    </row>
    <row r="92" spans="1:26" ht="21.75" customHeight="1">
      <c r="A92" s="69">
        <v>80</v>
      </c>
      <c r="B92" s="70">
        <v>39147</v>
      </c>
      <c r="C92" s="70">
        <v>3310</v>
      </c>
      <c r="D92" s="70">
        <v>84.558949999999996</v>
      </c>
      <c r="E92" s="70">
        <v>37492</v>
      </c>
      <c r="F92" s="70">
        <v>0.91098880000000004</v>
      </c>
      <c r="G92" s="70">
        <v>6.7169999999999996</v>
      </c>
      <c r="H92" s="70"/>
      <c r="I92" s="70">
        <v>80</v>
      </c>
      <c r="J92" s="70">
        <v>61551</v>
      </c>
      <c r="K92" s="70">
        <v>3429</v>
      </c>
      <c r="L92" s="70">
        <v>55.707720000000002</v>
      </c>
      <c r="M92" s="70">
        <v>59837</v>
      </c>
      <c r="N92" s="70">
        <v>0.94010669999999996</v>
      </c>
      <c r="O92" s="71">
        <v>8.0860000000000003</v>
      </c>
      <c r="P92" s="1"/>
      <c r="Q92" s="24">
        <v>80</v>
      </c>
      <c r="R92" s="25">
        <f t="shared" si="5"/>
        <v>1.2610000000000001</v>
      </c>
      <c r="S92" s="25">
        <f t="shared" si="6"/>
        <v>1.7309999999999999</v>
      </c>
      <c r="T92" s="1"/>
      <c r="U92" s="1"/>
      <c r="V92" s="1"/>
      <c r="W92" s="1"/>
      <c r="X92" s="1"/>
      <c r="Y92" s="1"/>
      <c r="Z92" s="1"/>
    </row>
    <row r="93" spans="1:26" ht="21.75" customHeight="1">
      <c r="A93" s="69">
        <v>81</v>
      </c>
      <c r="B93" s="70">
        <v>35837</v>
      </c>
      <c r="C93" s="70">
        <v>3364</v>
      </c>
      <c r="D93" s="70">
        <v>93.874790000000004</v>
      </c>
      <c r="E93" s="70">
        <v>34155</v>
      </c>
      <c r="F93" s="70">
        <v>0.90183449999999998</v>
      </c>
      <c r="G93" s="70">
        <v>6.2910000000000004</v>
      </c>
      <c r="H93" s="70"/>
      <c r="I93" s="70">
        <v>81</v>
      </c>
      <c r="J93" s="70">
        <v>58122</v>
      </c>
      <c r="K93" s="70">
        <v>3739</v>
      </c>
      <c r="L93" s="70">
        <v>64.325770000000006</v>
      </c>
      <c r="M93" s="70">
        <v>56253</v>
      </c>
      <c r="N93" s="70">
        <v>0.93178179999999999</v>
      </c>
      <c r="O93" s="71">
        <v>7.5339999999999998</v>
      </c>
      <c r="P93" s="1"/>
      <c r="Q93" s="24">
        <v>81</v>
      </c>
      <c r="R93" s="25">
        <f t="shared" si="5"/>
        <v>1.1559999999999997</v>
      </c>
      <c r="S93" s="25">
        <f t="shared" si="6"/>
        <v>1.6260000000000003</v>
      </c>
      <c r="T93" s="1"/>
      <c r="U93" s="1"/>
      <c r="V93" s="1"/>
      <c r="W93" s="1"/>
      <c r="X93" s="1"/>
      <c r="Y93" s="1"/>
      <c r="Z93" s="1"/>
    </row>
    <row r="94" spans="1:26" ht="21.75" customHeight="1">
      <c r="A94" s="69">
        <v>82</v>
      </c>
      <c r="B94" s="70">
        <v>32473</v>
      </c>
      <c r="C94" s="70">
        <v>3341</v>
      </c>
      <c r="D94" s="70">
        <v>102.90074</v>
      </c>
      <c r="E94" s="70">
        <v>30802</v>
      </c>
      <c r="F94" s="70">
        <v>0.89146340000000002</v>
      </c>
      <c r="G94" s="70">
        <v>5.891</v>
      </c>
      <c r="H94" s="70"/>
      <c r="I94" s="70">
        <v>82</v>
      </c>
      <c r="J94" s="70">
        <v>54383</v>
      </c>
      <c r="K94" s="70">
        <v>3936</v>
      </c>
      <c r="L94" s="70">
        <v>72.378200000000007</v>
      </c>
      <c r="M94" s="70">
        <v>52415</v>
      </c>
      <c r="N94" s="70">
        <v>0.922821</v>
      </c>
      <c r="O94" s="71">
        <v>7.0179999999999998</v>
      </c>
      <c r="P94" s="1"/>
      <c r="Q94" s="24">
        <v>82</v>
      </c>
      <c r="R94" s="25">
        <f t="shared" si="5"/>
        <v>1.0490000000000004</v>
      </c>
      <c r="S94" s="25">
        <f t="shared" si="6"/>
        <v>1.5089999999999995</v>
      </c>
      <c r="T94" s="1"/>
      <c r="U94" s="1"/>
      <c r="V94" s="1"/>
      <c r="W94" s="1"/>
      <c r="X94" s="1"/>
      <c r="Y94" s="1"/>
      <c r="Z94" s="1"/>
    </row>
    <row r="95" spans="1:26" ht="21.75" customHeight="1">
      <c r="A95" s="69">
        <v>83</v>
      </c>
      <c r="B95" s="70">
        <v>29131</v>
      </c>
      <c r="C95" s="70">
        <v>3345</v>
      </c>
      <c r="D95" s="70">
        <v>114.8189</v>
      </c>
      <c r="E95" s="70">
        <v>27459</v>
      </c>
      <c r="F95" s="70">
        <v>0.88023810000000002</v>
      </c>
      <c r="G95" s="70">
        <v>5.5090000000000003</v>
      </c>
      <c r="H95" s="70"/>
      <c r="I95" s="70">
        <v>83</v>
      </c>
      <c r="J95" s="70">
        <v>50447</v>
      </c>
      <c r="K95" s="70">
        <v>4155</v>
      </c>
      <c r="L95" s="70">
        <v>82.35445</v>
      </c>
      <c r="M95" s="70">
        <v>48370</v>
      </c>
      <c r="N95" s="70">
        <v>0.91364069999999997</v>
      </c>
      <c r="O95" s="71">
        <v>6.5259999999999998</v>
      </c>
      <c r="P95" s="1"/>
      <c r="Q95" s="24">
        <v>83</v>
      </c>
      <c r="R95" s="25">
        <f t="shared" si="5"/>
        <v>0.95500000000000007</v>
      </c>
      <c r="S95" s="25">
        <f t="shared" si="6"/>
        <v>1.3940000000000001</v>
      </c>
      <c r="T95" s="1"/>
      <c r="U95" s="1"/>
      <c r="V95" s="1"/>
      <c r="W95" s="1"/>
      <c r="X95" s="1"/>
      <c r="Y95" s="1"/>
      <c r="Z95" s="1"/>
    </row>
    <row r="96" spans="1:26" ht="21.75" customHeight="1">
      <c r="A96" s="69">
        <v>84</v>
      </c>
      <c r="B96" s="70">
        <v>25786</v>
      </c>
      <c r="C96" s="70">
        <v>3232</v>
      </c>
      <c r="D96" s="70">
        <v>125.34605000000001</v>
      </c>
      <c r="E96" s="70">
        <v>24170</v>
      </c>
      <c r="F96" s="70">
        <v>0.86840240000000002</v>
      </c>
      <c r="G96" s="70">
        <v>5.1589999999999998</v>
      </c>
      <c r="H96" s="70"/>
      <c r="I96" s="70">
        <v>84</v>
      </c>
      <c r="J96" s="70">
        <v>46293</v>
      </c>
      <c r="K96" s="70">
        <v>4200</v>
      </c>
      <c r="L96" s="70">
        <v>90.723550000000003</v>
      </c>
      <c r="M96" s="70">
        <v>44193</v>
      </c>
      <c r="N96" s="70">
        <v>0.90333629999999998</v>
      </c>
      <c r="O96" s="71">
        <v>6.0670000000000002</v>
      </c>
      <c r="P96" s="1"/>
      <c r="Q96" s="24">
        <v>84</v>
      </c>
      <c r="R96" s="25">
        <f t="shared" si="5"/>
        <v>0.85400000000000009</v>
      </c>
      <c r="S96" s="25">
        <f t="shared" si="6"/>
        <v>1.2729999999999997</v>
      </c>
      <c r="T96" s="1"/>
      <c r="U96" s="1"/>
      <c r="V96" s="1"/>
      <c r="W96" s="1"/>
      <c r="X96" s="1"/>
      <c r="Y96" s="1"/>
      <c r="Z96" s="1"/>
    </row>
    <row r="97" spans="1:26" ht="21.75" customHeight="1">
      <c r="A97" s="69">
        <v>85</v>
      </c>
      <c r="B97" s="70">
        <v>22554</v>
      </c>
      <c r="C97" s="70">
        <v>3129</v>
      </c>
      <c r="D97" s="70">
        <v>138.74516</v>
      </c>
      <c r="E97" s="70">
        <v>20990</v>
      </c>
      <c r="F97" s="70">
        <v>0.85594579999999998</v>
      </c>
      <c r="G97" s="70">
        <v>4.827</v>
      </c>
      <c r="H97" s="70"/>
      <c r="I97" s="70">
        <v>85</v>
      </c>
      <c r="J97" s="70">
        <v>42093</v>
      </c>
      <c r="K97" s="70">
        <v>4344</v>
      </c>
      <c r="L97" s="70">
        <v>103.19651</v>
      </c>
      <c r="M97" s="70">
        <v>39921</v>
      </c>
      <c r="N97" s="70">
        <v>0.89064140000000003</v>
      </c>
      <c r="O97" s="71">
        <v>5.6219999999999999</v>
      </c>
      <c r="P97" s="1"/>
      <c r="Q97" s="24">
        <v>85</v>
      </c>
      <c r="R97" s="25">
        <f t="shared" si="5"/>
        <v>0.76499999999999968</v>
      </c>
      <c r="S97" s="25">
        <f t="shared" si="6"/>
        <v>1.1669999999999998</v>
      </c>
      <c r="T97" s="1"/>
      <c r="U97" s="1"/>
      <c r="V97" s="1"/>
      <c r="W97" s="1"/>
      <c r="X97" s="1"/>
      <c r="Y97" s="1"/>
      <c r="Z97" s="1"/>
    </row>
    <row r="98" spans="1:26" ht="21.75" customHeight="1">
      <c r="A98" s="69">
        <v>86</v>
      </c>
      <c r="B98" s="70">
        <v>19425</v>
      </c>
      <c r="C98" s="70">
        <v>2918</v>
      </c>
      <c r="D98" s="70">
        <v>150.21850000000001</v>
      </c>
      <c r="E98" s="70">
        <v>17966</v>
      </c>
      <c r="F98" s="70">
        <v>0.84440280000000001</v>
      </c>
      <c r="G98" s="70">
        <v>4.524</v>
      </c>
      <c r="H98" s="70"/>
      <c r="I98" s="70">
        <v>86</v>
      </c>
      <c r="J98" s="70">
        <v>37749</v>
      </c>
      <c r="K98" s="70">
        <v>4388</v>
      </c>
      <c r="L98" s="70">
        <v>116.22969000000001</v>
      </c>
      <c r="M98" s="70">
        <v>35555</v>
      </c>
      <c r="N98" s="70">
        <v>0.87814789999999998</v>
      </c>
      <c r="O98" s="71">
        <v>5.2119999999999997</v>
      </c>
      <c r="P98" s="1"/>
      <c r="Q98" s="24">
        <v>86</v>
      </c>
      <c r="R98" s="25">
        <f t="shared" si="5"/>
        <v>0.67499999999999982</v>
      </c>
      <c r="S98" s="25">
        <f t="shared" si="6"/>
        <v>1.0630000000000006</v>
      </c>
      <c r="T98" s="1"/>
      <c r="U98" s="1"/>
      <c r="V98" s="1"/>
      <c r="W98" s="1"/>
      <c r="X98" s="1"/>
      <c r="Y98" s="1"/>
      <c r="Z98" s="1"/>
    </row>
    <row r="99" spans="1:26" ht="21.75" customHeight="1">
      <c r="A99" s="69">
        <v>87</v>
      </c>
      <c r="B99" s="70">
        <v>16507</v>
      </c>
      <c r="C99" s="70">
        <v>2673</v>
      </c>
      <c r="D99" s="70">
        <v>161.92677</v>
      </c>
      <c r="E99" s="70">
        <v>15171</v>
      </c>
      <c r="F99" s="70">
        <v>0.8323834</v>
      </c>
      <c r="G99" s="70">
        <v>4.2350000000000003</v>
      </c>
      <c r="H99" s="70"/>
      <c r="I99" s="70">
        <v>87</v>
      </c>
      <c r="J99" s="70">
        <v>33361</v>
      </c>
      <c r="K99" s="70">
        <v>4277</v>
      </c>
      <c r="L99" s="70">
        <v>128.21392</v>
      </c>
      <c r="M99" s="70">
        <v>31223</v>
      </c>
      <c r="N99" s="70">
        <v>0.86580889999999999</v>
      </c>
      <c r="O99" s="71">
        <v>4.8310000000000004</v>
      </c>
      <c r="P99" s="1"/>
      <c r="Q99" s="24">
        <v>87</v>
      </c>
      <c r="R99" s="25">
        <f t="shared" si="5"/>
        <v>0.60299999999999976</v>
      </c>
      <c r="S99" s="25">
        <f t="shared" si="6"/>
        <v>0.96399999999999952</v>
      </c>
      <c r="T99" s="1"/>
      <c r="U99" s="1"/>
      <c r="V99" s="1"/>
      <c r="W99" s="1"/>
      <c r="X99" s="1"/>
      <c r="Y99" s="1"/>
      <c r="Z99" s="1"/>
    </row>
    <row r="100" spans="1:26" ht="21.75" customHeight="1">
      <c r="A100" s="69">
        <v>88</v>
      </c>
      <c r="B100" s="70">
        <v>13834</v>
      </c>
      <c r="C100" s="70">
        <v>2413</v>
      </c>
      <c r="D100" s="70">
        <v>174.40577999999999</v>
      </c>
      <c r="E100" s="70">
        <v>12628</v>
      </c>
      <c r="F100" s="70">
        <v>0.81913740000000002</v>
      </c>
      <c r="G100" s="70">
        <v>3.9569999999999999</v>
      </c>
      <c r="H100" s="70"/>
      <c r="I100" s="70">
        <v>88</v>
      </c>
      <c r="J100" s="70">
        <v>29084</v>
      </c>
      <c r="K100" s="70">
        <v>4102</v>
      </c>
      <c r="L100" s="70">
        <v>141.04727</v>
      </c>
      <c r="M100" s="70">
        <v>27033</v>
      </c>
      <c r="N100" s="70">
        <v>0.85207049999999995</v>
      </c>
      <c r="O100" s="71">
        <v>4.468</v>
      </c>
      <c r="P100" s="1"/>
      <c r="Q100" s="24">
        <v>88</v>
      </c>
      <c r="R100" s="25">
        <f t="shared" si="5"/>
        <v>0.54300000000000015</v>
      </c>
      <c r="S100" s="25">
        <f t="shared" si="6"/>
        <v>0.88100000000000023</v>
      </c>
      <c r="T100" s="1"/>
      <c r="U100" s="1"/>
      <c r="V100" s="1"/>
      <c r="W100" s="1"/>
      <c r="X100" s="1"/>
      <c r="Y100" s="1"/>
      <c r="Z100" s="1"/>
    </row>
    <row r="101" spans="1:26" ht="21.75" customHeight="1">
      <c r="A101" s="69">
        <v>89</v>
      </c>
      <c r="B101" s="70">
        <v>11421</v>
      </c>
      <c r="C101" s="70">
        <v>2155</v>
      </c>
      <c r="D101" s="70">
        <v>188.68342999999999</v>
      </c>
      <c r="E101" s="70">
        <v>10344</v>
      </c>
      <c r="F101" s="70">
        <v>0.80383090000000001</v>
      </c>
      <c r="G101" s="70">
        <v>3.6869999999999998</v>
      </c>
      <c r="H101" s="70"/>
      <c r="I101" s="70">
        <v>89</v>
      </c>
      <c r="J101" s="70">
        <v>24982</v>
      </c>
      <c r="K101" s="70">
        <v>3896</v>
      </c>
      <c r="L101" s="70">
        <v>155.94192000000001</v>
      </c>
      <c r="M101" s="70">
        <v>23034</v>
      </c>
      <c r="N101" s="70">
        <v>0.83586970000000005</v>
      </c>
      <c r="O101" s="71">
        <v>4.12</v>
      </c>
      <c r="P101" s="1"/>
      <c r="Q101" s="24">
        <v>89</v>
      </c>
      <c r="R101" s="25">
        <f t="shared" si="5"/>
        <v>0.5089999999999999</v>
      </c>
      <c r="S101" s="25">
        <f t="shared" si="6"/>
        <v>0.82200000000000006</v>
      </c>
      <c r="T101" s="1"/>
      <c r="U101" s="1"/>
      <c r="V101" s="1"/>
      <c r="W101" s="1"/>
      <c r="X101" s="1"/>
      <c r="Y101" s="1"/>
      <c r="Z101" s="1"/>
    </row>
    <row r="102" spans="1:26" ht="21.75" customHeight="1">
      <c r="A102" s="69">
        <v>90</v>
      </c>
      <c r="B102" s="70">
        <v>9266</v>
      </c>
      <c r="C102" s="70">
        <v>1903</v>
      </c>
      <c r="D102" s="70">
        <v>205.39576</v>
      </c>
      <c r="E102" s="70">
        <v>8315</v>
      </c>
      <c r="F102" s="70">
        <v>0.78584039999999999</v>
      </c>
      <c r="G102" s="70">
        <v>3.4279999999999999</v>
      </c>
      <c r="H102" s="70"/>
      <c r="I102" s="70">
        <v>90</v>
      </c>
      <c r="J102" s="70">
        <v>21086</v>
      </c>
      <c r="K102" s="70">
        <v>3665</v>
      </c>
      <c r="L102" s="70">
        <v>173.83159000000001</v>
      </c>
      <c r="M102" s="70">
        <v>19253</v>
      </c>
      <c r="N102" s="70">
        <v>0.81627110000000003</v>
      </c>
      <c r="O102" s="71">
        <v>3.7890000000000001</v>
      </c>
      <c r="P102" s="1"/>
      <c r="Q102" s="24">
        <v>90</v>
      </c>
      <c r="R102" s="25">
        <f t="shared" si="5"/>
        <v>0.496</v>
      </c>
      <c r="S102" s="25">
        <f t="shared" si="6"/>
        <v>0.7849999999999997</v>
      </c>
      <c r="T102" s="1"/>
      <c r="U102" s="1"/>
      <c r="V102" s="1"/>
      <c r="W102" s="1"/>
      <c r="X102" s="1"/>
      <c r="Y102" s="1"/>
      <c r="Z102" s="1"/>
    </row>
    <row r="103" spans="1:26" ht="21.75" customHeight="1">
      <c r="A103" s="69">
        <v>91</v>
      </c>
      <c r="B103" s="70">
        <v>7363</v>
      </c>
      <c r="C103" s="70">
        <v>1658</v>
      </c>
      <c r="D103" s="70">
        <v>225.18880999999999</v>
      </c>
      <c r="E103" s="70">
        <v>6534</v>
      </c>
      <c r="F103" s="70">
        <v>0.76680499999999996</v>
      </c>
      <c r="G103" s="70">
        <v>3.1850000000000001</v>
      </c>
      <c r="H103" s="70"/>
      <c r="I103" s="70">
        <v>91</v>
      </c>
      <c r="J103" s="70">
        <v>17421</v>
      </c>
      <c r="K103" s="70">
        <v>3409</v>
      </c>
      <c r="L103" s="70">
        <v>195.70860999999999</v>
      </c>
      <c r="M103" s="70">
        <v>15716</v>
      </c>
      <c r="N103" s="70">
        <v>0.79507550000000005</v>
      </c>
      <c r="O103" s="71">
        <v>3.4809999999999999</v>
      </c>
      <c r="P103" s="1"/>
      <c r="Q103" s="24">
        <v>91</v>
      </c>
      <c r="R103" s="25">
        <f t="shared" si="5"/>
        <v>0.47699999999999987</v>
      </c>
      <c r="S103" s="25">
        <f t="shared" si="6"/>
        <v>0.74199999999999999</v>
      </c>
      <c r="T103" s="1"/>
      <c r="U103" s="1"/>
      <c r="V103" s="1"/>
      <c r="W103" s="1"/>
      <c r="X103" s="1"/>
      <c r="Y103" s="1"/>
      <c r="Z103" s="1"/>
    </row>
    <row r="104" spans="1:26" ht="21.75" customHeight="1">
      <c r="A104" s="69">
        <v>92</v>
      </c>
      <c r="B104" s="70">
        <v>5705</v>
      </c>
      <c r="C104" s="70">
        <v>1389</v>
      </c>
      <c r="D104" s="70">
        <v>243.52817999999999</v>
      </c>
      <c r="E104" s="70">
        <v>5010</v>
      </c>
      <c r="F104" s="70">
        <v>0.74814170000000002</v>
      </c>
      <c r="G104" s="70">
        <v>2.9660000000000002</v>
      </c>
      <c r="H104" s="70"/>
      <c r="I104" s="70">
        <v>92</v>
      </c>
      <c r="J104" s="70">
        <v>14011</v>
      </c>
      <c r="K104" s="70">
        <v>3032</v>
      </c>
      <c r="L104" s="70">
        <v>216.38279</v>
      </c>
      <c r="M104" s="70">
        <v>12495</v>
      </c>
      <c r="N104" s="70">
        <v>0.77383670000000004</v>
      </c>
      <c r="O104" s="71">
        <v>3.206</v>
      </c>
      <c r="P104" s="1"/>
      <c r="Q104" s="24">
        <v>92</v>
      </c>
      <c r="R104" s="25">
        <f t="shared" si="5"/>
        <v>0.41299999999999981</v>
      </c>
      <c r="S104" s="25">
        <f t="shared" si="6"/>
        <v>0.66199999999999992</v>
      </c>
      <c r="T104" s="1"/>
      <c r="U104" s="1"/>
      <c r="V104" s="1"/>
      <c r="W104" s="1"/>
      <c r="X104" s="1"/>
      <c r="Y104" s="1"/>
      <c r="Z104" s="1"/>
    </row>
    <row r="105" spans="1:26" ht="21.75" customHeight="1">
      <c r="A105" s="69">
        <v>93</v>
      </c>
      <c r="B105" s="70">
        <v>4316</v>
      </c>
      <c r="C105" s="70">
        <v>1134</v>
      </c>
      <c r="D105" s="70">
        <v>262.87011000000001</v>
      </c>
      <c r="E105" s="70">
        <v>3748</v>
      </c>
      <c r="F105" s="70">
        <v>0.72850740000000003</v>
      </c>
      <c r="G105" s="70">
        <v>2.76</v>
      </c>
      <c r="H105" s="70"/>
      <c r="I105" s="70">
        <v>93</v>
      </c>
      <c r="J105" s="70">
        <v>10979</v>
      </c>
      <c r="K105" s="70">
        <v>2620</v>
      </c>
      <c r="L105" s="70">
        <v>238.64442</v>
      </c>
      <c r="M105" s="70">
        <v>9669</v>
      </c>
      <c r="N105" s="70">
        <v>0.75104930000000003</v>
      </c>
      <c r="O105" s="71">
        <v>2.9540000000000002</v>
      </c>
      <c r="P105" s="1"/>
      <c r="Q105" s="24">
        <v>93</v>
      </c>
      <c r="R105" s="25">
        <f t="shared" si="5"/>
        <v>0.31700000000000017</v>
      </c>
      <c r="S105" s="25">
        <f t="shared" si="6"/>
        <v>0.55299999999999994</v>
      </c>
      <c r="T105" s="1"/>
      <c r="U105" s="1"/>
      <c r="V105" s="1"/>
      <c r="W105" s="1"/>
      <c r="X105" s="1"/>
      <c r="Y105" s="1"/>
      <c r="Z105" s="1"/>
    </row>
    <row r="106" spans="1:26" ht="21.75" customHeight="1">
      <c r="A106" s="69">
        <v>94</v>
      </c>
      <c r="B106" s="70">
        <v>3181</v>
      </c>
      <c r="C106" s="70">
        <v>901</v>
      </c>
      <c r="D106" s="70">
        <v>283.19006999999999</v>
      </c>
      <c r="E106" s="70">
        <v>2731</v>
      </c>
      <c r="F106" s="70">
        <v>0.70729739999999997</v>
      </c>
      <c r="G106" s="70">
        <v>2.5649999999999999</v>
      </c>
      <c r="H106" s="70"/>
      <c r="I106" s="70">
        <v>94</v>
      </c>
      <c r="J106" s="70">
        <v>8359</v>
      </c>
      <c r="K106" s="70">
        <v>2194</v>
      </c>
      <c r="L106" s="70">
        <v>262.48752999999999</v>
      </c>
      <c r="M106" s="70">
        <v>7262</v>
      </c>
      <c r="N106" s="70">
        <v>0.72734580000000004</v>
      </c>
      <c r="O106" s="71">
        <v>2.7229999999999999</v>
      </c>
      <c r="P106" s="1"/>
      <c r="Q106" s="24">
        <v>94</v>
      </c>
      <c r="R106" s="25">
        <f t="shared" si="5"/>
        <v>0.2200000000000002</v>
      </c>
      <c r="S106" s="25">
        <f t="shared" si="6"/>
        <v>0.43900000000000006</v>
      </c>
      <c r="T106" s="1"/>
      <c r="U106" s="1"/>
      <c r="V106" s="1"/>
      <c r="W106" s="1"/>
      <c r="X106" s="1"/>
      <c r="Y106" s="1"/>
      <c r="Z106" s="1"/>
    </row>
    <row r="107" spans="1:26" ht="21.75" customHeight="1">
      <c r="A107" s="69">
        <v>95</v>
      </c>
      <c r="B107" s="70">
        <v>2280</v>
      </c>
      <c r="C107" s="70">
        <v>698</v>
      </c>
      <c r="D107" s="70">
        <v>305.97329000000002</v>
      </c>
      <c r="E107" s="70">
        <v>1931</v>
      </c>
      <c r="F107" s="70">
        <v>0.68423769999999995</v>
      </c>
      <c r="G107" s="70">
        <v>2.3809999999999998</v>
      </c>
      <c r="H107" s="70"/>
      <c r="I107" s="70">
        <v>95</v>
      </c>
      <c r="J107" s="70">
        <v>6165</v>
      </c>
      <c r="K107" s="70">
        <v>1766</v>
      </c>
      <c r="L107" s="70">
        <v>286.43928</v>
      </c>
      <c r="M107" s="70">
        <v>5282</v>
      </c>
      <c r="N107" s="70">
        <v>0.70308040000000005</v>
      </c>
      <c r="O107" s="71">
        <v>2.5139999999999998</v>
      </c>
      <c r="P107" s="1"/>
      <c r="Q107" s="24">
        <v>95</v>
      </c>
      <c r="R107" s="25">
        <f t="shared" si="5"/>
        <v>0.17400000000000038</v>
      </c>
      <c r="S107" s="25">
        <f t="shared" si="6"/>
        <v>0.37600000000000033</v>
      </c>
      <c r="T107" s="1"/>
      <c r="U107" s="1"/>
      <c r="V107" s="1"/>
      <c r="W107" s="1"/>
      <c r="X107" s="1"/>
      <c r="Y107" s="1"/>
      <c r="Z107" s="1"/>
    </row>
    <row r="108" spans="1:26" ht="21.75" customHeight="1">
      <c r="A108" s="69">
        <v>96</v>
      </c>
      <c r="B108" s="70">
        <v>1583</v>
      </c>
      <c r="C108" s="70">
        <v>522</v>
      </c>
      <c r="D108" s="70">
        <v>329.86691000000002</v>
      </c>
      <c r="E108" s="70">
        <v>1322</v>
      </c>
      <c r="F108" s="70">
        <v>0.66012119999999996</v>
      </c>
      <c r="G108" s="70">
        <v>2.2109999999999999</v>
      </c>
      <c r="H108" s="70"/>
      <c r="I108" s="70">
        <v>96</v>
      </c>
      <c r="J108" s="70">
        <v>4399</v>
      </c>
      <c r="K108" s="70">
        <v>1371</v>
      </c>
      <c r="L108" s="70">
        <v>311.60694999999998</v>
      </c>
      <c r="M108" s="70">
        <v>3714</v>
      </c>
      <c r="N108" s="70">
        <v>0.67768479999999998</v>
      </c>
      <c r="O108" s="71">
        <v>2.3220000000000001</v>
      </c>
      <c r="P108" s="1"/>
      <c r="Q108" s="24">
        <v>96</v>
      </c>
      <c r="R108" s="25">
        <f t="shared" si="5"/>
        <v>0.18400000000000016</v>
      </c>
      <c r="S108" s="25">
        <f t="shared" si="6"/>
        <v>0.36899999999999977</v>
      </c>
      <c r="T108" s="1"/>
      <c r="U108" s="1"/>
      <c r="V108" s="1"/>
      <c r="W108" s="1"/>
      <c r="X108" s="1"/>
      <c r="Y108" s="1"/>
      <c r="Z108" s="1"/>
    </row>
    <row r="109" spans="1:26" ht="21.75" customHeight="1">
      <c r="A109" s="69">
        <v>97</v>
      </c>
      <c r="B109" s="70">
        <v>1061</v>
      </c>
      <c r="C109" s="70">
        <v>376</v>
      </c>
      <c r="D109" s="70">
        <v>354.81893000000002</v>
      </c>
      <c r="E109" s="70">
        <v>872</v>
      </c>
      <c r="F109" s="70">
        <v>0.63500789999999996</v>
      </c>
      <c r="G109" s="70">
        <v>2.0529999999999999</v>
      </c>
      <c r="H109" s="70"/>
      <c r="I109" s="70">
        <v>97</v>
      </c>
      <c r="J109" s="70">
        <v>3028</v>
      </c>
      <c r="K109" s="70">
        <v>1023</v>
      </c>
      <c r="L109" s="70">
        <v>337.87065000000001</v>
      </c>
      <c r="M109" s="70">
        <v>2517</v>
      </c>
      <c r="N109" s="70">
        <v>0.65128969999999997</v>
      </c>
      <c r="O109" s="71">
        <v>2.1469999999999998</v>
      </c>
      <c r="P109" s="1"/>
      <c r="Q109" s="24">
        <v>97</v>
      </c>
      <c r="R109" s="25">
        <f t="shared" si="5"/>
        <v>0.20999999999999996</v>
      </c>
      <c r="S109" s="25">
        <f t="shared" si="6"/>
        <v>0.36900000000000022</v>
      </c>
      <c r="T109" s="1"/>
      <c r="U109" s="1"/>
      <c r="V109" s="1"/>
      <c r="W109" s="1"/>
      <c r="X109" s="1"/>
      <c r="Y109" s="1"/>
      <c r="Z109" s="1"/>
    </row>
    <row r="110" spans="1:26" ht="21.75" customHeight="1">
      <c r="A110" s="69">
        <v>98</v>
      </c>
      <c r="B110" s="70">
        <v>684</v>
      </c>
      <c r="C110" s="70">
        <v>261</v>
      </c>
      <c r="D110" s="70">
        <v>380.75993999999997</v>
      </c>
      <c r="E110" s="70">
        <v>554</v>
      </c>
      <c r="F110" s="70">
        <v>0.60897409999999996</v>
      </c>
      <c r="G110" s="70">
        <v>1.907</v>
      </c>
      <c r="H110" s="70"/>
      <c r="I110" s="70">
        <v>98</v>
      </c>
      <c r="J110" s="70">
        <v>2005</v>
      </c>
      <c r="K110" s="70">
        <v>732</v>
      </c>
      <c r="L110" s="70">
        <v>365.08109999999999</v>
      </c>
      <c r="M110" s="70">
        <v>1639</v>
      </c>
      <c r="N110" s="70">
        <v>0.62405460000000001</v>
      </c>
      <c r="O110" s="71">
        <v>1.9870000000000001</v>
      </c>
      <c r="P110" s="1"/>
      <c r="Q110" s="24">
        <v>98</v>
      </c>
      <c r="R110" s="25">
        <f t="shared" si="5"/>
        <v>0.22199999999999998</v>
      </c>
      <c r="S110" s="25">
        <f t="shared" si="6"/>
        <v>0.35599999999999987</v>
      </c>
      <c r="T110" s="1"/>
      <c r="U110" s="1"/>
      <c r="V110" s="1"/>
      <c r="W110" s="1"/>
      <c r="X110" s="1"/>
      <c r="Y110" s="1"/>
      <c r="Z110" s="1"/>
    </row>
    <row r="111" spans="1:26" ht="21.75" customHeight="1">
      <c r="A111" s="69">
        <v>99</v>
      </c>
      <c r="B111" s="70">
        <v>424</v>
      </c>
      <c r="C111" s="70">
        <v>173</v>
      </c>
      <c r="D111" s="70">
        <v>407.60415</v>
      </c>
      <c r="E111" s="70">
        <v>337</v>
      </c>
      <c r="F111" s="70">
        <v>0.58210980000000001</v>
      </c>
      <c r="G111" s="70">
        <v>1.772</v>
      </c>
      <c r="H111" s="70"/>
      <c r="I111" s="70">
        <v>99</v>
      </c>
      <c r="J111" s="70">
        <v>1273</v>
      </c>
      <c r="K111" s="70">
        <v>500</v>
      </c>
      <c r="L111" s="70">
        <v>393.05678</v>
      </c>
      <c r="M111" s="70">
        <v>1023</v>
      </c>
      <c r="N111" s="70">
        <v>0.59616749999999996</v>
      </c>
      <c r="O111" s="71">
        <v>1.8420000000000001</v>
      </c>
      <c r="P111" s="1"/>
      <c r="Q111" s="24">
        <v>99</v>
      </c>
      <c r="R111" s="25">
        <f t="shared" si="5"/>
        <v>0.19700000000000006</v>
      </c>
      <c r="S111" s="25">
        <f t="shared" si="6"/>
        <v>0.30699999999999994</v>
      </c>
      <c r="T111" s="1"/>
      <c r="U111" s="1"/>
      <c r="V111" s="1"/>
      <c r="W111" s="1"/>
      <c r="X111" s="1"/>
      <c r="Y111" s="1"/>
      <c r="Z111" s="1"/>
    </row>
    <row r="112" spans="1:26" ht="21.75" customHeight="1">
      <c r="A112" s="69">
        <v>100</v>
      </c>
      <c r="B112" s="70">
        <v>251</v>
      </c>
      <c r="C112" s="70">
        <v>109</v>
      </c>
      <c r="D112" s="70">
        <v>435.25376999999997</v>
      </c>
      <c r="E112" s="70">
        <v>196</v>
      </c>
      <c r="F112" s="70">
        <v>0.55451700000000004</v>
      </c>
      <c r="G112" s="70">
        <v>1.647</v>
      </c>
      <c r="H112" s="70"/>
      <c r="I112" s="70">
        <v>100</v>
      </c>
      <c r="J112" s="70">
        <v>773</v>
      </c>
      <c r="K112" s="70">
        <v>326</v>
      </c>
      <c r="L112" s="70">
        <v>421.58667000000003</v>
      </c>
      <c r="M112" s="70">
        <v>610</v>
      </c>
      <c r="N112" s="70">
        <v>0.56784009999999996</v>
      </c>
      <c r="O112" s="71">
        <v>1.7110000000000001</v>
      </c>
      <c r="P112" s="1"/>
      <c r="Q112" s="24">
        <v>100</v>
      </c>
      <c r="R112" s="25">
        <f t="shared" si="5"/>
        <v>0.13300000000000001</v>
      </c>
      <c r="S112" s="25">
        <f t="shared" si="6"/>
        <v>0.22899999999999987</v>
      </c>
      <c r="T112" s="1"/>
      <c r="U112" s="1"/>
      <c r="V112" s="1"/>
      <c r="W112" s="1"/>
      <c r="X112" s="1"/>
      <c r="Y112" s="1"/>
      <c r="Z112" s="1"/>
    </row>
    <row r="113" spans="1:26" ht="21.75" customHeight="1">
      <c r="A113" s="69">
        <v>101</v>
      </c>
      <c r="B113" s="70">
        <v>142</v>
      </c>
      <c r="C113" s="70">
        <v>66</v>
      </c>
      <c r="D113" s="70">
        <v>463.59584999999998</v>
      </c>
      <c r="E113" s="70">
        <v>109</v>
      </c>
      <c r="F113" s="70">
        <v>0.52572339999999995</v>
      </c>
      <c r="G113" s="70">
        <v>1.5309999999999999</v>
      </c>
      <c r="H113" s="70"/>
      <c r="I113" s="70">
        <v>101</v>
      </c>
      <c r="J113" s="70">
        <v>447</v>
      </c>
      <c r="K113" s="70">
        <v>201</v>
      </c>
      <c r="L113" s="70">
        <v>450.43950999999998</v>
      </c>
      <c r="M113" s="70">
        <v>346</v>
      </c>
      <c r="N113" s="70">
        <v>0.5398811</v>
      </c>
      <c r="O113" s="71">
        <v>1.593</v>
      </c>
      <c r="P113" s="1"/>
      <c r="Q113" s="24">
        <v>101</v>
      </c>
      <c r="R113" s="25">
        <f t="shared" si="5"/>
        <v>6.1000000000000165E-2</v>
      </c>
      <c r="S113" s="25">
        <f t="shared" si="6"/>
        <v>0.14800000000000013</v>
      </c>
      <c r="T113" s="1"/>
      <c r="U113" s="1"/>
      <c r="V113" s="1"/>
      <c r="W113" s="1"/>
      <c r="X113" s="1"/>
      <c r="Y113" s="1"/>
      <c r="Z113" s="1"/>
    </row>
    <row r="114" spans="1:26" ht="21.75" customHeight="1">
      <c r="A114" s="69">
        <v>102</v>
      </c>
      <c r="B114" s="70">
        <v>76</v>
      </c>
      <c r="C114" s="70">
        <v>38</v>
      </c>
      <c r="D114" s="70">
        <v>494.18828999999999</v>
      </c>
      <c r="E114" s="70">
        <v>57</v>
      </c>
      <c r="F114" s="70">
        <v>0.4954286</v>
      </c>
      <c r="G114" s="70">
        <v>1.423</v>
      </c>
      <c r="H114" s="70"/>
      <c r="I114" s="70">
        <v>102</v>
      </c>
      <c r="J114" s="70">
        <v>246</v>
      </c>
      <c r="K114" s="70">
        <v>117</v>
      </c>
      <c r="L114" s="70">
        <v>477.7319</v>
      </c>
      <c r="M114" s="70">
        <v>187</v>
      </c>
      <c r="N114" s="70">
        <v>0.51278970000000001</v>
      </c>
      <c r="O114" s="71">
        <v>1.4890000000000001</v>
      </c>
      <c r="P114" s="1"/>
      <c r="Q114" s="24">
        <v>102</v>
      </c>
      <c r="R114" s="25">
        <f t="shared" si="5"/>
        <v>4.4000000000000039E-2</v>
      </c>
      <c r="S114" s="25">
        <f t="shared" si="6"/>
        <v>0.11499999999999999</v>
      </c>
      <c r="T114" s="1"/>
      <c r="U114" s="1"/>
      <c r="V114" s="1"/>
      <c r="W114" s="1"/>
      <c r="X114" s="1"/>
      <c r="Y114" s="1"/>
      <c r="Z114" s="1"/>
    </row>
    <row r="115" spans="1:26" ht="21.75" customHeight="1">
      <c r="A115" s="69">
        <v>103</v>
      </c>
      <c r="B115" s="70">
        <v>38</v>
      </c>
      <c r="C115" s="70">
        <v>20</v>
      </c>
      <c r="D115" s="70">
        <v>525.09905000000003</v>
      </c>
      <c r="E115" s="70">
        <v>28</v>
      </c>
      <c r="F115" s="70">
        <v>0.46505000000000002</v>
      </c>
      <c r="G115" s="70">
        <v>1.325</v>
      </c>
      <c r="H115" s="70"/>
      <c r="I115" s="70">
        <v>103</v>
      </c>
      <c r="J115" s="70">
        <v>128</v>
      </c>
      <c r="K115" s="70">
        <v>65</v>
      </c>
      <c r="L115" s="70">
        <v>505.35892999999999</v>
      </c>
      <c r="M115" s="70">
        <v>96</v>
      </c>
      <c r="N115" s="70">
        <v>0.48543599999999998</v>
      </c>
      <c r="O115" s="71">
        <v>1.393</v>
      </c>
      <c r="P115" s="1"/>
      <c r="Q115" s="24">
        <v>103</v>
      </c>
      <c r="R115" s="25">
        <f t="shared" si="5"/>
        <v>2.8000000000000025E-2</v>
      </c>
      <c r="S115" s="25">
        <f t="shared" si="6"/>
        <v>8.6999999999999966E-2</v>
      </c>
      <c r="T115" s="1"/>
      <c r="U115" s="1"/>
      <c r="V115" s="1"/>
      <c r="W115" s="1"/>
      <c r="X115" s="1"/>
      <c r="Y115" s="1"/>
      <c r="Z115" s="1"/>
    </row>
    <row r="116" spans="1:26" ht="21.75" customHeight="1">
      <c r="A116" s="69">
        <v>104</v>
      </c>
      <c r="B116" s="70">
        <v>18</v>
      </c>
      <c r="C116" s="70">
        <v>10</v>
      </c>
      <c r="D116" s="70">
        <v>555.69320000000005</v>
      </c>
      <c r="E116" s="70">
        <v>13</v>
      </c>
      <c r="F116" s="70">
        <v>0.4350755</v>
      </c>
      <c r="G116" s="70">
        <v>1.236</v>
      </c>
      <c r="H116" s="70"/>
      <c r="I116" s="70">
        <v>104</v>
      </c>
      <c r="J116" s="70">
        <v>63</v>
      </c>
      <c r="K116" s="70">
        <v>34</v>
      </c>
      <c r="L116" s="70">
        <v>533.17367999999999</v>
      </c>
      <c r="M116" s="70">
        <v>47</v>
      </c>
      <c r="N116" s="70">
        <v>0.45795950000000002</v>
      </c>
      <c r="O116" s="71">
        <v>1.3049999999999999</v>
      </c>
      <c r="P116" s="1"/>
      <c r="Q116" s="24">
        <v>104</v>
      </c>
      <c r="R116" s="25">
        <f t="shared" si="5"/>
        <v>1.6000000000000014E-2</v>
      </c>
      <c r="S116" s="25">
        <f t="shared" si="6"/>
        <v>6.3000000000000167E-2</v>
      </c>
      <c r="T116" s="1"/>
      <c r="U116" s="1"/>
      <c r="V116" s="1"/>
      <c r="W116" s="1"/>
      <c r="X116" s="1"/>
      <c r="Y116" s="1"/>
      <c r="Z116" s="1"/>
    </row>
    <row r="117" spans="1:26" ht="21.75" customHeight="1">
      <c r="A117" s="69">
        <v>105</v>
      </c>
      <c r="B117" s="70">
        <v>8</v>
      </c>
      <c r="C117" s="70">
        <v>5</v>
      </c>
      <c r="D117" s="70">
        <v>585.70120999999995</v>
      </c>
      <c r="E117" s="70">
        <v>6</v>
      </c>
      <c r="F117" s="70">
        <v>0.40575499999999998</v>
      </c>
      <c r="G117" s="70">
        <v>1.1579999999999999</v>
      </c>
      <c r="H117" s="70"/>
      <c r="I117" s="70">
        <v>105</v>
      </c>
      <c r="J117" s="70">
        <v>30</v>
      </c>
      <c r="K117" s="70">
        <v>17</v>
      </c>
      <c r="L117" s="70">
        <v>561.03434000000004</v>
      </c>
      <c r="M117" s="70">
        <v>21</v>
      </c>
      <c r="N117" s="70">
        <v>0.43049530000000003</v>
      </c>
      <c r="O117" s="71">
        <v>1.2250000000000001</v>
      </c>
      <c r="P117" s="1"/>
      <c r="Q117" s="24">
        <v>105</v>
      </c>
      <c r="R117" s="25">
        <f t="shared" si="5"/>
        <v>3.0000000000001137E-3</v>
      </c>
      <c r="S117" s="25">
        <f t="shared" si="6"/>
        <v>4.3999999999999817E-2</v>
      </c>
      <c r="T117" s="1"/>
      <c r="U117" s="1"/>
      <c r="V117" s="1"/>
      <c r="W117" s="1"/>
      <c r="X117" s="1"/>
      <c r="Y117" s="1"/>
      <c r="Z117" s="1"/>
    </row>
    <row r="118" spans="1:26" ht="21.75" customHeight="1">
      <c r="A118" s="69">
        <v>106</v>
      </c>
      <c r="B118" s="70">
        <v>3</v>
      </c>
      <c r="C118" s="70">
        <v>2</v>
      </c>
      <c r="D118" s="70">
        <v>614.86721999999997</v>
      </c>
      <c r="E118" s="70">
        <v>2</v>
      </c>
      <c r="F118" s="70">
        <v>0.37732329999999997</v>
      </c>
      <c r="G118" s="70">
        <v>1.087</v>
      </c>
      <c r="H118" s="70"/>
      <c r="I118" s="70">
        <v>106</v>
      </c>
      <c r="J118" s="70">
        <v>13</v>
      </c>
      <c r="K118" s="70">
        <v>8</v>
      </c>
      <c r="L118" s="70">
        <v>588.80093999999997</v>
      </c>
      <c r="M118" s="70">
        <v>9</v>
      </c>
      <c r="N118" s="70">
        <v>0.40317700000000001</v>
      </c>
      <c r="O118" s="71">
        <v>1.1519999999999999</v>
      </c>
      <c r="P118" s="1"/>
      <c r="Q118" s="24">
        <v>106</v>
      </c>
      <c r="R118" s="25">
        <f t="shared" si="5"/>
        <v>-6.9999999999998952E-3</v>
      </c>
      <c r="S118" s="25">
        <f t="shared" si="6"/>
        <v>2.7000000000000135E-2</v>
      </c>
      <c r="T118" s="1"/>
      <c r="U118" s="1"/>
      <c r="V118" s="1"/>
      <c r="W118" s="1"/>
      <c r="X118" s="1"/>
      <c r="Y118" s="1"/>
      <c r="Z118" s="1"/>
    </row>
    <row r="119" spans="1:26" ht="21.75" customHeight="1">
      <c r="A119" s="69">
        <v>107</v>
      </c>
      <c r="B119" s="70">
        <v>1</v>
      </c>
      <c r="C119" s="70">
        <v>1</v>
      </c>
      <c r="D119" s="70">
        <v>642.95407</v>
      </c>
      <c r="E119" s="70">
        <v>1</v>
      </c>
      <c r="F119" s="70">
        <v>0.3499951</v>
      </c>
      <c r="G119" s="70">
        <v>1.024</v>
      </c>
      <c r="H119" s="70"/>
      <c r="I119" s="70">
        <v>107</v>
      </c>
      <c r="J119" s="70">
        <v>5</v>
      </c>
      <c r="K119" s="70">
        <v>3</v>
      </c>
      <c r="L119" s="70">
        <v>616.33207000000004</v>
      </c>
      <c r="M119" s="70">
        <v>4</v>
      </c>
      <c r="N119" s="70">
        <v>0.37613560000000001</v>
      </c>
      <c r="O119" s="71">
        <v>1.0840000000000001</v>
      </c>
      <c r="P119" s="1"/>
      <c r="Q119" s="24">
        <v>107</v>
      </c>
      <c r="R119" s="25">
        <f t="shared" si="5"/>
        <v>-1.7000000000000126E-2</v>
      </c>
      <c r="S119" s="25">
        <f t="shared" si="6"/>
        <v>1.4999999999999902E-2</v>
      </c>
      <c r="T119" s="1"/>
      <c r="U119" s="1"/>
      <c r="V119" s="1"/>
      <c r="W119" s="1"/>
      <c r="X119" s="1"/>
      <c r="Y119" s="1"/>
      <c r="Z119" s="1"/>
    </row>
    <row r="120" spans="1:26" ht="21.75" customHeight="1">
      <c r="A120" s="69">
        <v>108</v>
      </c>
      <c r="B120" s="70">
        <v>0</v>
      </c>
      <c r="C120" s="70">
        <v>0</v>
      </c>
      <c r="D120" s="70">
        <v>669.75248999999997</v>
      </c>
      <c r="E120" s="70">
        <v>0</v>
      </c>
      <c r="F120" s="70">
        <v>0.32395839999999998</v>
      </c>
      <c r="G120" s="70">
        <v>0.96899999999999997</v>
      </c>
      <c r="H120" s="70"/>
      <c r="I120" s="70">
        <v>108</v>
      </c>
      <c r="J120" s="70">
        <v>2</v>
      </c>
      <c r="K120" s="70">
        <v>1</v>
      </c>
      <c r="L120" s="70">
        <v>643.49670000000003</v>
      </c>
      <c r="M120" s="70">
        <v>1</v>
      </c>
      <c r="N120" s="70">
        <v>0.34949390000000002</v>
      </c>
      <c r="O120" s="71">
        <v>1.0229999999999999</v>
      </c>
      <c r="P120" s="1"/>
      <c r="Q120" s="24">
        <v>108</v>
      </c>
      <c r="R120" s="25">
        <f t="shared" si="5"/>
        <v>-2.6000000000000023E-2</v>
      </c>
      <c r="S120" s="25">
        <f t="shared" si="6"/>
        <v>5.0000000000001155E-3</v>
      </c>
      <c r="T120" s="1"/>
      <c r="U120" s="1"/>
      <c r="V120" s="1"/>
      <c r="W120" s="1"/>
      <c r="X120" s="1"/>
      <c r="Y120" s="1"/>
      <c r="Z120" s="1"/>
    </row>
    <row r="121" spans="1:26" ht="21.75" customHeight="1">
      <c r="A121" s="69">
        <v>109</v>
      </c>
      <c r="B121" s="70">
        <v>0</v>
      </c>
      <c r="C121" s="70">
        <v>0</v>
      </c>
      <c r="D121" s="70">
        <v>695.08505000000002</v>
      </c>
      <c r="E121" s="70">
        <v>0</v>
      </c>
      <c r="F121" s="70">
        <v>0.29937150000000001</v>
      </c>
      <c r="G121" s="70">
        <v>0.91900000000000004</v>
      </c>
      <c r="H121" s="70"/>
      <c r="I121" s="70">
        <v>109</v>
      </c>
      <c r="J121" s="70">
        <v>1</v>
      </c>
      <c r="K121" s="70">
        <v>0</v>
      </c>
      <c r="L121" s="70">
        <v>670.16763000000003</v>
      </c>
      <c r="M121" s="70">
        <v>0</v>
      </c>
      <c r="N121" s="70">
        <v>0.32336769999999998</v>
      </c>
      <c r="O121" s="71">
        <v>0.96799999999999997</v>
      </c>
      <c r="P121" s="1"/>
      <c r="Q121" s="24">
        <v>109</v>
      </c>
      <c r="R121" s="25">
        <f t="shared" si="5"/>
        <v>-3.3000000000000029E-2</v>
      </c>
      <c r="S121" s="25">
        <f t="shared" si="6"/>
        <v>-3.0000000000000027E-3</v>
      </c>
      <c r="T121" s="1"/>
      <c r="U121" s="1"/>
      <c r="V121" s="1"/>
      <c r="W121" s="1"/>
      <c r="X121" s="1"/>
      <c r="Y121" s="1"/>
      <c r="Z121" s="1"/>
    </row>
    <row r="122" spans="1:26" ht="21.75" customHeight="1">
      <c r="A122" s="69">
        <v>110</v>
      </c>
      <c r="B122" s="70">
        <v>0</v>
      </c>
      <c r="C122" s="70">
        <v>0</v>
      </c>
      <c r="D122" s="70">
        <v>718.80900999999994</v>
      </c>
      <c r="E122" s="70">
        <v>0</v>
      </c>
      <c r="F122" s="70">
        <v>0.27554299999999998</v>
      </c>
      <c r="G122" s="70">
        <v>0.874</v>
      </c>
      <c r="H122" s="70"/>
      <c r="I122" s="70">
        <v>110</v>
      </c>
      <c r="J122" s="70">
        <v>0</v>
      </c>
      <c r="K122" s="70">
        <v>0</v>
      </c>
      <c r="L122" s="70">
        <v>696.23207000000002</v>
      </c>
      <c r="M122" s="70">
        <v>0</v>
      </c>
      <c r="N122" s="70">
        <v>0.2986972</v>
      </c>
      <c r="O122" s="71">
        <v>0.91900000000000004</v>
      </c>
      <c r="P122" s="1"/>
      <c r="Q122" s="24">
        <v>110</v>
      </c>
      <c r="R122" s="25">
        <f t="shared" si="5"/>
        <v>-3.8000000000000034E-2</v>
      </c>
      <c r="S122" s="25">
        <f t="shared" si="6"/>
        <v>-1.0000000000000009E-2</v>
      </c>
      <c r="T122" s="1"/>
      <c r="U122" s="1"/>
      <c r="V122" s="1"/>
      <c r="W122" s="1"/>
      <c r="X122" s="1"/>
      <c r="Y122" s="1"/>
      <c r="Z122" s="1"/>
    </row>
    <row r="123" spans="1:26" ht="21.75" customHeight="1">
      <c r="A123" s="69">
        <v>111</v>
      </c>
      <c r="B123" s="70">
        <v>0</v>
      </c>
      <c r="C123" s="70">
        <v>0</v>
      </c>
      <c r="D123" s="70">
        <v>744.54278999999997</v>
      </c>
      <c r="E123" s="70">
        <v>0</v>
      </c>
      <c r="F123" s="70">
        <v>0.2505348</v>
      </c>
      <c r="G123" s="70">
        <v>0.83</v>
      </c>
      <c r="H123" s="70"/>
      <c r="I123" s="70">
        <v>111</v>
      </c>
      <c r="J123" s="70">
        <v>0</v>
      </c>
      <c r="K123" s="70">
        <v>0</v>
      </c>
      <c r="L123" s="70">
        <v>717.99549999999999</v>
      </c>
      <c r="M123" s="70">
        <v>0</v>
      </c>
      <c r="N123" s="70">
        <v>0.27743889999999999</v>
      </c>
      <c r="O123" s="71">
        <v>0.878</v>
      </c>
      <c r="P123" s="1"/>
      <c r="Q123" s="24">
        <v>111</v>
      </c>
      <c r="R123" s="25">
        <f t="shared" si="5"/>
        <v>-3.8999999999999924E-2</v>
      </c>
      <c r="S123" s="25">
        <f t="shared" si="6"/>
        <v>-1.9000000000000017E-2</v>
      </c>
      <c r="T123" s="1"/>
      <c r="U123" s="1"/>
      <c r="V123" s="1"/>
      <c r="W123" s="1"/>
      <c r="X123" s="1"/>
      <c r="Y123" s="1"/>
      <c r="Z123" s="1"/>
    </row>
    <row r="124" spans="1:26" ht="21.75" customHeight="1">
      <c r="A124" s="69">
        <v>112</v>
      </c>
      <c r="B124" s="70">
        <v>0</v>
      </c>
      <c r="C124" s="70">
        <v>0</v>
      </c>
      <c r="D124" s="70">
        <v>768.73409000000004</v>
      </c>
      <c r="E124" s="70">
        <v>0</v>
      </c>
      <c r="F124" s="70">
        <v>0.22702230000000001</v>
      </c>
      <c r="G124" s="70">
        <v>0.79</v>
      </c>
      <c r="H124" s="70"/>
      <c r="I124" s="70">
        <v>112</v>
      </c>
      <c r="J124" s="70">
        <v>0</v>
      </c>
      <c r="K124" s="70">
        <v>0</v>
      </c>
      <c r="L124" s="70">
        <v>738.75094999999999</v>
      </c>
      <c r="M124" s="70">
        <v>0</v>
      </c>
      <c r="N124" s="70">
        <v>0.25717069999999997</v>
      </c>
      <c r="O124" s="71">
        <v>0.84199999999999997</v>
      </c>
      <c r="P124" s="1"/>
      <c r="Q124" s="24">
        <v>112</v>
      </c>
      <c r="R124" s="25">
        <f t="shared" si="5"/>
        <v>-3.8000000000000034E-2</v>
      </c>
      <c r="S124" s="25">
        <f t="shared" si="6"/>
        <v>-2.7000000000000024E-2</v>
      </c>
      <c r="T124" s="1"/>
      <c r="U124" s="1"/>
      <c r="V124" s="1"/>
      <c r="W124" s="1"/>
      <c r="X124" s="1"/>
      <c r="Y124" s="1"/>
      <c r="Z124" s="1"/>
    </row>
    <row r="125" spans="1:26" ht="21.75" customHeight="1">
      <c r="A125" s="69">
        <v>113</v>
      </c>
      <c r="B125" s="70">
        <v>0</v>
      </c>
      <c r="C125" s="70">
        <v>0</v>
      </c>
      <c r="D125" s="70">
        <v>791.32691999999997</v>
      </c>
      <c r="E125" s="70">
        <v>0</v>
      </c>
      <c r="F125" s="70">
        <v>0.20505370000000001</v>
      </c>
      <c r="G125" s="70">
        <v>0.75600000000000001</v>
      </c>
      <c r="H125" s="70"/>
      <c r="I125" s="70">
        <v>113</v>
      </c>
      <c r="J125" s="70">
        <v>0</v>
      </c>
      <c r="K125" s="70">
        <v>0</v>
      </c>
      <c r="L125" s="70">
        <v>758.44020999999998</v>
      </c>
      <c r="M125" s="70">
        <v>0</v>
      </c>
      <c r="N125" s="70">
        <v>0.2379452</v>
      </c>
      <c r="O125" s="71">
        <v>0.80900000000000005</v>
      </c>
      <c r="P125" s="1"/>
      <c r="Q125" s="24">
        <v>113</v>
      </c>
      <c r="R125" s="25">
        <f t="shared" si="5"/>
        <v>-3.8000000000000034E-2</v>
      </c>
      <c r="S125" s="25">
        <f t="shared" si="6"/>
        <v>-3.3000000000000029E-2</v>
      </c>
      <c r="T125" s="1"/>
      <c r="U125" s="1"/>
      <c r="V125" s="1"/>
      <c r="W125" s="1"/>
      <c r="X125" s="1"/>
      <c r="Y125" s="1"/>
      <c r="Z125" s="1"/>
    </row>
    <row r="126" spans="1:26" ht="21.75" customHeight="1">
      <c r="A126" s="69">
        <v>114</v>
      </c>
      <c r="B126" s="70">
        <v>0</v>
      </c>
      <c r="C126" s="70">
        <v>0</v>
      </c>
      <c r="D126" s="70">
        <v>812.29106999999999</v>
      </c>
      <c r="E126" s="70">
        <v>0</v>
      </c>
      <c r="F126" s="70">
        <v>0.18465280000000001</v>
      </c>
      <c r="G126" s="70">
        <v>0.72499999999999998</v>
      </c>
      <c r="H126" s="70"/>
      <c r="I126" s="70">
        <v>114</v>
      </c>
      <c r="J126" s="70">
        <v>0</v>
      </c>
      <c r="K126" s="70">
        <v>0</v>
      </c>
      <c r="L126" s="70">
        <v>777.01846999999998</v>
      </c>
      <c r="M126" s="70">
        <v>0</v>
      </c>
      <c r="N126" s="70">
        <v>0.21980179999999999</v>
      </c>
      <c r="O126" s="71">
        <v>0.77900000000000003</v>
      </c>
      <c r="P126" s="1"/>
      <c r="Q126" s="24">
        <v>114</v>
      </c>
      <c r="R126" s="25">
        <f t="shared" si="5"/>
        <v>-3.7000000000000033E-2</v>
      </c>
      <c r="S126" s="25">
        <f t="shared" si="6"/>
        <v>-3.7000000000000033E-2</v>
      </c>
      <c r="T126" s="1"/>
      <c r="U126" s="1"/>
      <c r="V126" s="1"/>
      <c r="W126" s="1"/>
      <c r="X126" s="1"/>
      <c r="Y126" s="1"/>
      <c r="Z126" s="1"/>
    </row>
    <row r="127" spans="1:26" ht="21.75" customHeight="1">
      <c r="A127" s="69">
        <v>115</v>
      </c>
      <c r="B127" s="70">
        <v>0</v>
      </c>
      <c r="C127" s="70">
        <v>0</v>
      </c>
      <c r="D127" s="70">
        <v>831.62813000000006</v>
      </c>
      <c r="E127" s="70">
        <v>0</v>
      </c>
      <c r="F127" s="70">
        <v>0.16581609999999999</v>
      </c>
      <c r="G127" s="70">
        <v>0.69799999999999995</v>
      </c>
      <c r="H127" s="70"/>
      <c r="I127" s="70">
        <v>115</v>
      </c>
      <c r="J127" s="70">
        <v>0</v>
      </c>
      <c r="K127" s="70">
        <v>0</v>
      </c>
      <c r="L127" s="70">
        <v>794.45826999999997</v>
      </c>
      <c r="M127" s="70">
        <v>0</v>
      </c>
      <c r="N127" s="70">
        <v>0.2027651</v>
      </c>
      <c r="O127" s="71">
        <v>0.752</v>
      </c>
      <c r="P127" s="1"/>
      <c r="Q127" s="24">
        <v>115</v>
      </c>
      <c r="R127" s="25">
        <f t="shared" si="5"/>
        <v>-3.5999999999999921E-2</v>
      </c>
      <c r="S127" s="25">
        <f t="shared" si="6"/>
        <v>-4.0000000000000036E-2</v>
      </c>
      <c r="T127" s="1"/>
      <c r="U127" s="1"/>
      <c r="V127" s="1"/>
      <c r="W127" s="1"/>
      <c r="X127" s="1"/>
      <c r="Y127" s="1"/>
      <c r="Z127" s="1"/>
    </row>
    <row r="128" spans="1:26" ht="21.75" customHeight="1">
      <c r="A128" s="69">
        <v>116</v>
      </c>
      <c r="B128" s="70">
        <v>0</v>
      </c>
      <c r="C128" s="70">
        <v>0</v>
      </c>
      <c r="D128" s="70">
        <v>849.36314000000004</v>
      </c>
      <c r="E128" s="70">
        <v>0</v>
      </c>
      <c r="F128" s="70">
        <v>0.14851900000000001</v>
      </c>
      <c r="G128" s="70">
        <v>0.67400000000000004</v>
      </c>
      <c r="H128" s="70"/>
      <c r="I128" s="70">
        <v>116</v>
      </c>
      <c r="J128" s="70">
        <v>0</v>
      </c>
      <c r="K128" s="70">
        <v>0</v>
      </c>
      <c r="L128" s="70">
        <v>810.74401999999998</v>
      </c>
      <c r="M128" s="70">
        <v>0</v>
      </c>
      <c r="N128" s="70">
        <v>0.1868484</v>
      </c>
      <c r="O128" s="71">
        <v>0.72799999999999998</v>
      </c>
      <c r="P128" s="1"/>
      <c r="Q128" s="24">
        <v>116</v>
      </c>
      <c r="R128" s="25">
        <f t="shared" si="5"/>
        <v>-3.400000000000003E-2</v>
      </c>
      <c r="S128" s="25">
        <f t="shared" si="6"/>
        <v>-4.1999999999999926E-2</v>
      </c>
      <c r="T128" s="1"/>
      <c r="U128" s="1"/>
      <c r="V128" s="1"/>
      <c r="W128" s="1"/>
      <c r="X128" s="1"/>
      <c r="Y128" s="1"/>
      <c r="Z128" s="1"/>
    </row>
    <row r="129" spans="1:26" ht="21.75" customHeight="1">
      <c r="A129" s="69">
        <v>117</v>
      </c>
      <c r="B129" s="70">
        <v>0</v>
      </c>
      <c r="C129" s="70">
        <v>0</v>
      </c>
      <c r="D129" s="70">
        <v>865.54039</v>
      </c>
      <c r="E129" s="70">
        <v>0</v>
      </c>
      <c r="F129" s="70">
        <v>0.1327198</v>
      </c>
      <c r="G129" s="70">
        <v>0.65200000000000002</v>
      </c>
      <c r="H129" s="70"/>
      <c r="I129" s="70">
        <v>117</v>
      </c>
      <c r="J129" s="70">
        <v>0</v>
      </c>
      <c r="K129" s="70">
        <v>0</v>
      </c>
      <c r="L129" s="70">
        <v>825.87282000000005</v>
      </c>
      <c r="M129" s="70">
        <v>0</v>
      </c>
      <c r="N129" s="70">
        <v>0.1720534</v>
      </c>
      <c r="O129" s="71">
        <v>0.70699999999999996</v>
      </c>
      <c r="P129" s="1"/>
      <c r="Q129" s="24">
        <v>117</v>
      </c>
      <c r="R129" s="25">
        <f t="shared" si="5"/>
        <v>-3.2000000000000028E-2</v>
      </c>
      <c r="S129" s="25">
        <f t="shared" si="6"/>
        <v>-4.3999999999999928E-2</v>
      </c>
      <c r="T129" s="1"/>
      <c r="U129" s="1"/>
      <c r="V129" s="1"/>
      <c r="W129" s="1"/>
      <c r="X129" s="1"/>
      <c r="Y129" s="1"/>
      <c r="Z129" s="1"/>
    </row>
    <row r="130" spans="1:26" ht="21.75" customHeight="1">
      <c r="A130" s="69">
        <v>118</v>
      </c>
      <c r="B130" s="70">
        <v>0</v>
      </c>
      <c r="C130" s="70">
        <v>0</v>
      </c>
      <c r="D130" s="70">
        <v>880.21919000000003</v>
      </c>
      <c r="E130" s="70">
        <v>0</v>
      </c>
      <c r="F130" s="70">
        <v>0.118363</v>
      </c>
      <c r="G130" s="70">
        <v>0.63400000000000001</v>
      </c>
      <c r="H130" s="70"/>
      <c r="I130" s="70">
        <v>118</v>
      </c>
      <c r="J130" s="70">
        <v>0</v>
      </c>
      <c r="K130" s="70">
        <v>0</v>
      </c>
      <c r="L130" s="70">
        <v>839.85639000000003</v>
      </c>
      <c r="M130" s="70">
        <v>0</v>
      </c>
      <c r="N130" s="70">
        <v>0.1583687</v>
      </c>
      <c r="O130" s="71">
        <v>0.68700000000000006</v>
      </c>
      <c r="P130" s="1"/>
      <c r="Q130" s="24">
        <v>118</v>
      </c>
      <c r="R130" s="25">
        <f t="shared" si="5"/>
        <v>-3.0000000000000027E-2</v>
      </c>
      <c r="S130" s="25">
        <f t="shared" si="6"/>
        <v>-4.4000000000000039E-2</v>
      </c>
      <c r="T130" s="1"/>
      <c r="U130" s="1"/>
      <c r="V130" s="1"/>
      <c r="W130" s="1"/>
      <c r="X130" s="1"/>
      <c r="Y130" s="1"/>
      <c r="Z130" s="1"/>
    </row>
    <row r="131" spans="1:26" ht="21.75" customHeight="1">
      <c r="A131" s="69">
        <v>119</v>
      </c>
      <c r="B131" s="70">
        <v>0</v>
      </c>
      <c r="C131" s="70">
        <v>0</v>
      </c>
      <c r="D131" s="70">
        <v>893.47384999999997</v>
      </c>
      <c r="E131" s="70">
        <v>0</v>
      </c>
      <c r="F131" s="70">
        <v>0.1053794</v>
      </c>
      <c r="G131" s="70">
        <v>0.61799999999999999</v>
      </c>
      <c r="H131" s="70"/>
      <c r="I131" s="70">
        <v>119</v>
      </c>
      <c r="J131" s="70">
        <v>0</v>
      </c>
      <c r="K131" s="70">
        <v>0</v>
      </c>
      <c r="L131" s="70">
        <v>852.71459000000004</v>
      </c>
      <c r="M131" s="70">
        <v>0</v>
      </c>
      <c r="N131" s="70">
        <v>0.14577560000000001</v>
      </c>
      <c r="O131" s="71">
        <v>0.67</v>
      </c>
      <c r="P131" s="1"/>
      <c r="Q131" s="24">
        <v>119</v>
      </c>
      <c r="R131" s="25">
        <f t="shared" si="5"/>
        <v>-2.9000000000000026E-2</v>
      </c>
      <c r="S131" s="25">
        <f t="shared" si="6"/>
        <v>-4.500000000000004E-2</v>
      </c>
      <c r="T131" s="1"/>
      <c r="U131" s="1"/>
      <c r="V131" s="1"/>
      <c r="W131" s="1"/>
      <c r="X131" s="1"/>
      <c r="Y131" s="1"/>
      <c r="Z131" s="1"/>
    </row>
    <row r="132" spans="1:26" ht="21.75" customHeight="1">
      <c r="A132" s="69"/>
      <c r="B132" s="70"/>
      <c r="C132" s="70"/>
      <c r="D132" s="70"/>
      <c r="E132" s="70"/>
      <c r="F132" s="70"/>
      <c r="G132" s="70"/>
      <c r="H132" s="70"/>
      <c r="I132" s="70"/>
      <c r="J132" s="70"/>
      <c r="K132" s="70"/>
      <c r="L132" s="70"/>
      <c r="M132" s="70"/>
      <c r="N132" s="70"/>
      <c r="O132" s="7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1.75" customHeight="1">
      <c r="A133" s="69"/>
      <c r="B133" s="70"/>
      <c r="C133" s="70"/>
      <c r="D133" s="70"/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1.75" customHeight="1">
      <c r="A134" s="72">
        <v>2012</v>
      </c>
      <c r="B134" s="70"/>
      <c r="C134" s="70"/>
      <c r="D134" s="70"/>
      <c r="E134" s="70"/>
      <c r="F134" s="70"/>
      <c r="G134" s="70"/>
      <c r="H134" s="70"/>
      <c r="I134" s="70"/>
      <c r="J134" s="70"/>
      <c r="K134" s="70"/>
      <c r="L134" s="70"/>
      <c r="M134" s="70"/>
      <c r="N134" s="70"/>
      <c r="O134" s="7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1.75" customHeight="1">
      <c r="A135" s="69" t="s">
        <v>30</v>
      </c>
      <c r="B135" s="70"/>
      <c r="C135" s="70"/>
      <c r="D135" s="70"/>
      <c r="E135" s="70"/>
      <c r="F135" s="70"/>
      <c r="G135" s="70"/>
      <c r="H135" s="70"/>
      <c r="I135" s="70" t="s">
        <v>30</v>
      </c>
      <c r="J135" s="70"/>
      <c r="K135" s="70"/>
      <c r="L135" s="70"/>
      <c r="M135" s="70"/>
      <c r="N135" s="70"/>
      <c r="O135" s="7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1.75" customHeight="1">
      <c r="A136" s="69"/>
      <c r="B136" s="70" t="s">
        <v>31</v>
      </c>
      <c r="C136" s="70"/>
      <c r="D136" s="70"/>
      <c r="E136" s="70"/>
      <c r="F136" s="70"/>
      <c r="G136" s="70"/>
      <c r="H136" s="70"/>
      <c r="I136" s="70"/>
      <c r="J136" s="70" t="s">
        <v>31</v>
      </c>
      <c r="K136" s="70"/>
      <c r="L136" s="70"/>
      <c r="M136" s="70"/>
      <c r="N136" s="70"/>
      <c r="O136" s="7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1.75" customHeight="1">
      <c r="A137" s="69"/>
      <c r="B137" s="70" t="s">
        <v>32</v>
      </c>
      <c r="C137" s="70"/>
      <c r="D137" s="70"/>
      <c r="E137" s="70"/>
      <c r="F137" s="70"/>
      <c r="G137" s="70"/>
      <c r="H137" s="70"/>
      <c r="I137" s="70"/>
      <c r="J137" s="70" t="s">
        <v>32</v>
      </c>
      <c r="K137" s="70"/>
      <c r="L137" s="70"/>
      <c r="M137" s="70"/>
      <c r="N137" s="70"/>
      <c r="O137" s="7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1.75" customHeight="1">
      <c r="A138" s="69"/>
      <c r="B138" s="70" t="s">
        <v>33</v>
      </c>
      <c r="C138" s="70"/>
      <c r="D138" s="70"/>
      <c r="E138" s="70"/>
      <c r="F138" s="70"/>
      <c r="G138" s="70"/>
      <c r="H138" s="70"/>
      <c r="I138" s="70"/>
      <c r="J138" s="70" t="s">
        <v>33</v>
      </c>
      <c r="K138" s="70"/>
      <c r="L138" s="70"/>
      <c r="M138" s="70"/>
      <c r="N138" s="70"/>
      <c r="O138" s="7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1.75" customHeight="1">
      <c r="A139" s="69" t="s">
        <v>34</v>
      </c>
      <c r="B139" s="70"/>
      <c r="C139" s="70"/>
      <c r="D139" s="70"/>
      <c r="E139" s="70"/>
      <c r="F139" s="70"/>
      <c r="G139" s="70"/>
      <c r="H139" s="70"/>
      <c r="I139" s="70" t="s">
        <v>34</v>
      </c>
      <c r="J139" s="70"/>
      <c r="K139" s="70"/>
      <c r="L139" s="70"/>
      <c r="M139" s="70"/>
      <c r="N139" s="70"/>
      <c r="O139" s="7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1.75" customHeight="1">
      <c r="A140" s="69"/>
      <c r="B140" s="70" t="s">
        <v>35</v>
      </c>
      <c r="C140" s="70"/>
      <c r="D140" s="70"/>
      <c r="E140" s="70"/>
      <c r="F140" s="70"/>
      <c r="G140" s="70"/>
      <c r="H140" s="70"/>
      <c r="I140" s="70"/>
      <c r="J140" s="70" t="s">
        <v>35</v>
      </c>
      <c r="K140" s="70"/>
      <c r="L140" s="70"/>
      <c r="M140" s="70"/>
      <c r="N140" s="70"/>
      <c r="O140" s="7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1.75" customHeight="1">
      <c r="A141" s="69"/>
      <c r="B141" s="70" t="s">
        <v>36</v>
      </c>
      <c r="C141" s="70"/>
      <c r="D141" s="70"/>
      <c r="E141" s="70"/>
      <c r="F141" s="70"/>
      <c r="G141" s="70"/>
      <c r="H141" s="70"/>
      <c r="I141" s="70"/>
      <c r="J141" s="70" t="s">
        <v>36</v>
      </c>
      <c r="K141" s="70"/>
      <c r="L141" s="70"/>
      <c r="M141" s="70"/>
      <c r="N141" s="70"/>
      <c r="O141" s="7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1.75" customHeight="1">
      <c r="A142" s="69" t="s">
        <v>37</v>
      </c>
      <c r="B142" s="70"/>
      <c r="C142" s="70"/>
      <c r="D142" s="70"/>
      <c r="E142" s="70"/>
      <c r="F142" s="70"/>
      <c r="G142" s="70"/>
      <c r="H142" s="70"/>
      <c r="I142" s="70" t="s">
        <v>37</v>
      </c>
      <c r="J142" s="70"/>
      <c r="K142" s="70"/>
      <c r="L142" s="70"/>
      <c r="M142" s="70"/>
      <c r="N142" s="70"/>
      <c r="O142" s="7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1.75" customHeight="1">
      <c r="A143" s="69"/>
      <c r="B143" s="70" t="s">
        <v>38</v>
      </c>
      <c r="C143" s="70"/>
      <c r="D143" s="70"/>
      <c r="E143" s="70"/>
      <c r="F143" s="70"/>
      <c r="G143" s="70"/>
      <c r="H143" s="70"/>
      <c r="I143" s="70"/>
      <c r="J143" s="70" t="s">
        <v>38</v>
      </c>
      <c r="K143" s="70"/>
      <c r="L143" s="70"/>
      <c r="M143" s="70"/>
      <c r="N143" s="70"/>
      <c r="O143" s="7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1.75" customHeight="1">
      <c r="A144" s="69"/>
      <c r="B144" s="70"/>
      <c r="C144" s="70"/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1.75" customHeight="1">
      <c r="A145" s="69">
        <v>0</v>
      </c>
      <c r="B145" s="70">
        <v>100000</v>
      </c>
      <c r="C145" s="70">
        <v>328</v>
      </c>
      <c r="D145" s="70">
        <v>3.2818999999999998</v>
      </c>
      <c r="E145" s="70">
        <v>99691</v>
      </c>
      <c r="F145" s="70">
        <v>0.9996872</v>
      </c>
      <c r="G145" s="70">
        <v>79.564999999999998</v>
      </c>
      <c r="H145" s="70"/>
      <c r="I145" s="70">
        <v>0</v>
      </c>
      <c r="J145" s="70">
        <v>100000</v>
      </c>
      <c r="K145" s="70">
        <v>277</v>
      </c>
      <c r="L145" s="70">
        <v>2.76512</v>
      </c>
      <c r="M145" s="70">
        <v>99740</v>
      </c>
      <c r="N145" s="70">
        <v>0.99973840000000003</v>
      </c>
      <c r="O145" s="71">
        <v>84.409000000000006</v>
      </c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1.75" customHeight="1">
      <c r="A146" s="69">
        <v>1</v>
      </c>
      <c r="B146" s="70">
        <v>99672</v>
      </c>
      <c r="C146" s="70">
        <v>24</v>
      </c>
      <c r="D146" s="70">
        <v>0.23723</v>
      </c>
      <c r="E146" s="70">
        <v>99660</v>
      </c>
      <c r="F146" s="70">
        <v>0.99979739999999995</v>
      </c>
      <c r="G146" s="70">
        <v>78.825999999999993</v>
      </c>
      <c r="H146" s="70"/>
      <c r="I146" s="70">
        <v>1</v>
      </c>
      <c r="J146" s="70">
        <v>99723</v>
      </c>
      <c r="K146" s="70">
        <v>20</v>
      </c>
      <c r="L146" s="70">
        <v>0.19617000000000001</v>
      </c>
      <c r="M146" s="70">
        <v>99714</v>
      </c>
      <c r="N146" s="70">
        <v>0.99982669999999996</v>
      </c>
      <c r="O146" s="71">
        <v>83.641999999999996</v>
      </c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1.75" customHeight="1">
      <c r="A147" s="69">
        <v>2</v>
      </c>
      <c r="B147" s="70">
        <v>99648</v>
      </c>
      <c r="C147" s="70">
        <v>17</v>
      </c>
      <c r="D147" s="70">
        <v>0.16800000000000001</v>
      </c>
      <c r="E147" s="70">
        <v>99640</v>
      </c>
      <c r="F147" s="70">
        <v>0.99984969999999995</v>
      </c>
      <c r="G147" s="70">
        <v>77.843999999999994</v>
      </c>
      <c r="H147" s="70"/>
      <c r="I147" s="70">
        <v>2</v>
      </c>
      <c r="J147" s="70">
        <v>99704</v>
      </c>
      <c r="K147" s="70">
        <v>15</v>
      </c>
      <c r="L147" s="70">
        <v>0.15034</v>
      </c>
      <c r="M147" s="70">
        <v>99696</v>
      </c>
      <c r="N147" s="70">
        <v>0.99986560000000002</v>
      </c>
      <c r="O147" s="71">
        <v>82.658000000000001</v>
      </c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1.75" customHeight="1">
      <c r="A148" s="69">
        <v>3</v>
      </c>
      <c r="B148" s="70">
        <v>99631</v>
      </c>
      <c r="C148" s="70">
        <v>13</v>
      </c>
      <c r="D148" s="70">
        <v>0.13267000000000001</v>
      </c>
      <c r="E148" s="70">
        <v>99625</v>
      </c>
      <c r="F148" s="70">
        <v>0.99988089999999996</v>
      </c>
      <c r="G148" s="70">
        <v>76.856999999999999</v>
      </c>
      <c r="H148" s="70"/>
      <c r="I148" s="70">
        <v>3</v>
      </c>
      <c r="J148" s="70">
        <v>99689</v>
      </c>
      <c r="K148" s="70">
        <v>12</v>
      </c>
      <c r="L148" s="70">
        <v>0.11845</v>
      </c>
      <c r="M148" s="70">
        <v>99683</v>
      </c>
      <c r="N148" s="70">
        <v>0.99989249999999996</v>
      </c>
      <c r="O148" s="71">
        <v>81.671000000000006</v>
      </c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1.75" customHeight="1">
      <c r="A149" s="69">
        <v>4</v>
      </c>
      <c r="B149" s="70">
        <v>99618</v>
      </c>
      <c r="C149" s="70">
        <v>11</v>
      </c>
      <c r="D149" s="70">
        <v>0.10551000000000001</v>
      </c>
      <c r="E149" s="70">
        <v>99613</v>
      </c>
      <c r="F149" s="70">
        <v>0.99989669999999997</v>
      </c>
      <c r="G149" s="70">
        <v>75.867999999999995</v>
      </c>
      <c r="H149" s="70"/>
      <c r="I149" s="70">
        <v>4</v>
      </c>
      <c r="J149" s="70">
        <v>99677</v>
      </c>
      <c r="K149" s="70">
        <v>10</v>
      </c>
      <c r="L149" s="70">
        <v>9.6600000000000005E-2</v>
      </c>
      <c r="M149" s="70">
        <v>99672</v>
      </c>
      <c r="N149" s="70">
        <v>0.99991010000000002</v>
      </c>
      <c r="O149" s="71">
        <v>80.680000000000007</v>
      </c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1.75" customHeight="1">
      <c r="A150" s="69">
        <v>5</v>
      </c>
      <c r="B150" s="70">
        <v>99608</v>
      </c>
      <c r="C150" s="70">
        <v>10</v>
      </c>
      <c r="D150" s="70">
        <v>0.10115</v>
      </c>
      <c r="E150" s="70">
        <v>99603</v>
      </c>
      <c r="F150" s="70">
        <v>0.99990570000000001</v>
      </c>
      <c r="G150" s="70">
        <v>74.876000000000005</v>
      </c>
      <c r="H150" s="70"/>
      <c r="I150" s="70">
        <v>5</v>
      </c>
      <c r="J150" s="70">
        <v>99667</v>
      </c>
      <c r="K150" s="70">
        <v>8</v>
      </c>
      <c r="L150" s="70">
        <v>8.3199999999999996E-2</v>
      </c>
      <c r="M150" s="70">
        <v>99663</v>
      </c>
      <c r="N150" s="70">
        <v>0.99992099999999995</v>
      </c>
      <c r="O150" s="71">
        <v>79.688000000000002</v>
      </c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1.75" customHeight="1">
      <c r="A151" s="69">
        <v>6</v>
      </c>
      <c r="B151" s="70">
        <v>99598</v>
      </c>
      <c r="C151" s="70">
        <v>9</v>
      </c>
      <c r="D151" s="70">
        <v>8.745E-2</v>
      </c>
      <c r="E151" s="70">
        <v>99593</v>
      </c>
      <c r="F151" s="70">
        <v>0.9999169</v>
      </c>
      <c r="G151" s="70">
        <v>73.882999999999996</v>
      </c>
      <c r="H151" s="70"/>
      <c r="I151" s="70">
        <v>6</v>
      </c>
      <c r="J151" s="70">
        <v>99659</v>
      </c>
      <c r="K151" s="70">
        <v>7</v>
      </c>
      <c r="L151" s="70">
        <v>7.4889999999999998E-2</v>
      </c>
      <c r="M151" s="70">
        <v>99655</v>
      </c>
      <c r="N151" s="70">
        <v>0.99992630000000005</v>
      </c>
      <c r="O151" s="71">
        <v>78.694999999999993</v>
      </c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1.75" customHeight="1">
      <c r="A152" s="69">
        <v>7</v>
      </c>
      <c r="B152" s="70">
        <v>99589</v>
      </c>
      <c r="C152" s="70">
        <v>8</v>
      </c>
      <c r="D152" s="70">
        <v>7.8789999999999999E-2</v>
      </c>
      <c r="E152" s="70">
        <v>99585</v>
      </c>
      <c r="F152" s="70">
        <v>0.99992349999999997</v>
      </c>
      <c r="G152" s="70">
        <v>72.888999999999996</v>
      </c>
      <c r="H152" s="70"/>
      <c r="I152" s="70">
        <v>7</v>
      </c>
      <c r="J152" s="70">
        <v>99652</v>
      </c>
      <c r="K152" s="70">
        <v>7</v>
      </c>
      <c r="L152" s="70">
        <v>7.2529999999999997E-2</v>
      </c>
      <c r="M152" s="70">
        <v>99648</v>
      </c>
      <c r="N152" s="70">
        <v>0.99992760000000003</v>
      </c>
      <c r="O152" s="71">
        <v>77.7</v>
      </c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1.75" customHeight="1">
      <c r="A153" s="69">
        <v>8</v>
      </c>
      <c r="B153" s="70">
        <v>99581</v>
      </c>
      <c r="C153" s="70">
        <v>7</v>
      </c>
      <c r="D153" s="70">
        <v>7.4149999999999994E-2</v>
      </c>
      <c r="E153" s="70">
        <v>99577</v>
      </c>
      <c r="F153" s="70">
        <v>0.99992530000000002</v>
      </c>
      <c r="G153" s="70">
        <v>71.894999999999996</v>
      </c>
      <c r="H153" s="70"/>
      <c r="I153" s="70">
        <v>8</v>
      </c>
      <c r="J153" s="70">
        <v>99645</v>
      </c>
      <c r="K153" s="70">
        <v>7</v>
      </c>
      <c r="L153" s="70">
        <v>7.2300000000000003E-2</v>
      </c>
      <c r="M153" s="70">
        <v>99641</v>
      </c>
      <c r="N153" s="70">
        <v>0.99992499999999995</v>
      </c>
      <c r="O153" s="71">
        <v>76.706000000000003</v>
      </c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1.75" customHeight="1">
      <c r="A154" s="69">
        <v>9</v>
      </c>
      <c r="B154" s="70">
        <v>99574</v>
      </c>
      <c r="C154" s="70">
        <v>7</v>
      </c>
      <c r="D154" s="70">
        <v>7.5219999999999995E-2</v>
      </c>
      <c r="E154" s="70">
        <v>99570</v>
      </c>
      <c r="F154" s="70">
        <v>0.99992130000000001</v>
      </c>
      <c r="G154" s="70">
        <v>70.900000000000006</v>
      </c>
      <c r="H154" s="70"/>
      <c r="I154" s="70">
        <v>9</v>
      </c>
      <c r="J154" s="70">
        <v>99637</v>
      </c>
      <c r="K154" s="70">
        <v>8</v>
      </c>
      <c r="L154" s="70">
        <v>7.7640000000000001E-2</v>
      </c>
      <c r="M154" s="70">
        <v>99633</v>
      </c>
      <c r="N154" s="70">
        <v>0.99992559999999997</v>
      </c>
      <c r="O154" s="71">
        <v>75.710999999999999</v>
      </c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1.75" customHeight="1">
      <c r="A155" s="69">
        <v>10</v>
      </c>
      <c r="B155" s="70">
        <v>99566</v>
      </c>
      <c r="C155" s="70">
        <v>8</v>
      </c>
      <c r="D155" s="70">
        <v>8.2170000000000007E-2</v>
      </c>
      <c r="E155" s="70">
        <v>99562</v>
      </c>
      <c r="F155" s="70">
        <v>0.99991189999999996</v>
      </c>
      <c r="G155" s="70">
        <v>69.906000000000006</v>
      </c>
      <c r="H155" s="70"/>
      <c r="I155" s="70">
        <v>10</v>
      </c>
      <c r="J155" s="70">
        <v>99630</v>
      </c>
      <c r="K155" s="70">
        <v>7</v>
      </c>
      <c r="L155" s="70">
        <v>7.1059999999999998E-2</v>
      </c>
      <c r="M155" s="70">
        <v>99626</v>
      </c>
      <c r="N155" s="70">
        <v>0.99992809999999999</v>
      </c>
      <c r="O155" s="71">
        <v>74.716999999999999</v>
      </c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1.75" customHeight="1">
      <c r="A156" s="69">
        <v>11</v>
      </c>
      <c r="B156" s="70">
        <v>99558</v>
      </c>
      <c r="C156" s="70">
        <v>9</v>
      </c>
      <c r="D156" s="70">
        <v>9.3969999999999998E-2</v>
      </c>
      <c r="E156" s="70">
        <v>99553</v>
      </c>
      <c r="F156" s="70">
        <v>0.99990049999999997</v>
      </c>
      <c r="G156" s="70">
        <v>68.911000000000001</v>
      </c>
      <c r="H156" s="70"/>
      <c r="I156" s="70">
        <v>11</v>
      </c>
      <c r="J156" s="70">
        <v>99622</v>
      </c>
      <c r="K156" s="70">
        <v>7</v>
      </c>
      <c r="L156" s="70">
        <v>7.2720000000000007E-2</v>
      </c>
      <c r="M156" s="70">
        <v>99619</v>
      </c>
      <c r="N156" s="70">
        <v>0.99992499999999995</v>
      </c>
      <c r="O156" s="71">
        <v>73.722999999999999</v>
      </c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1.75" customHeight="1">
      <c r="A157" s="69">
        <v>12</v>
      </c>
      <c r="B157" s="70">
        <v>99549</v>
      </c>
      <c r="C157" s="70">
        <v>10</v>
      </c>
      <c r="D157" s="70">
        <v>0.10496</v>
      </c>
      <c r="E157" s="70">
        <v>99543</v>
      </c>
      <c r="F157" s="70">
        <v>0.99988379999999999</v>
      </c>
      <c r="G157" s="70">
        <v>67.918000000000006</v>
      </c>
      <c r="H157" s="70"/>
      <c r="I157" s="70">
        <v>12</v>
      </c>
      <c r="J157" s="70">
        <v>99615</v>
      </c>
      <c r="K157" s="70">
        <v>8</v>
      </c>
      <c r="L157" s="70">
        <v>7.7380000000000004E-2</v>
      </c>
      <c r="M157" s="70">
        <v>99611</v>
      </c>
      <c r="N157" s="70">
        <v>0.9999171</v>
      </c>
      <c r="O157" s="71">
        <v>72.727999999999994</v>
      </c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1.75" customHeight="1">
      <c r="A158" s="69">
        <v>13</v>
      </c>
      <c r="B158" s="70">
        <v>99538</v>
      </c>
      <c r="C158" s="70">
        <v>13</v>
      </c>
      <c r="D158" s="70">
        <v>0.12740000000000001</v>
      </c>
      <c r="E158" s="70">
        <v>99532</v>
      </c>
      <c r="F158" s="70">
        <v>0.99985590000000002</v>
      </c>
      <c r="G158" s="70">
        <v>66.924999999999997</v>
      </c>
      <c r="H158" s="70"/>
      <c r="I158" s="70">
        <v>13</v>
      </c>
      <c r="J158" s="70">
        <v>99608</v>
      </c>
      <c r="K158" s="70">
        <v>9</v>
      </c>
      <c r="L158" s="70">
        <v>8.8459999999999997E-2</v>
      </c>
      <c r="M158" s="70">
        <v>99603</v>
      </c>
      <c r="N158" s="70">
        <v>0.99990349999999995</v>
      </c>
      <c r="O158" s="71">
        <v>71.733999999999995</v>
      </c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1.75" customHeight="1">
      <c r="A159" s="69">
        <v>14</v>
      </c>
      <c r="B159" s="70">
        <v>99526</v>
      </c>
      <c r="C159" s="70">
        <v>16</v>
      </c>
      <c r="D159" s="70">
        <v>0.16084999999999999</v>
      </c>
      <c r="E159" s="70">
        <v>99518</v>
      </c>
      <c r="F159" s="70">
        <v>0.99980919999999995</v>
      </c>
      <c r="G159" s="70">
        <v>65.933000000000007</v>
      </c>
      <c r="H159" s="70"/>
      <c r="I159" s="70">
        <v>14</v>
      </c>
      <c r="J159" s="70">
        <v>99599</v>
      </c>
      <c r="K159" s="70">
        <v>10</v>
      </c>
      <c r="L159" s="70">
        <v>0.10460999999999999</v>
      </c>
      <c r="M159" s="70">
        <v>99594</v>
      </c>
      <c r="N159" s="70">
        <v>0.9998899</v>
      </c>
      <c r="O159" s="71">
        <v>70.739999999999995</v>
      </c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1.75" customHeight="1">
      <c r="A160" s="69">
        <v>15</v>
      </c>
      <c r="B160" s="70">
        <v>99510</v>
      </c>
      <c r="C160" s="70">
        <v>22</v>
      </c>
      <c r="D160" s="70">
        <v>0.22084999999999999</v>
      </c>
      <c r="E160" s="70">
        <v>99499</v>
      </c>
      <c r="F160" s="70">
        <v>0.99974379999999996</v>
      </c>
      <c r="G160" s="70">
        <v>64.944000000000003</v>
      </c>
      <c r="H160" s="70"/>
      <c r="I160" s="70">
        <v>15</v>
      </c>
      <c r="J160" s="70">
        <v>99588</v>
      </c>
      <c r="K160" s="70">
        <v>12</v>
      </c>
      <c r="L160" s="70">
        <v>0.11562</v>
      </c>
      <c r="M160" s="70">
        <v>99583</v>
      </c>
      <c r="N160" s="70">
        <v>0.99987490000000001</v>
      </c>
      <c r="O160" s="71">
        <v>69.747</v>
      </c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1.75" customHeight="1">
      <c r="A161" s="69">
        <v>16</v>
      </c>
      <c r="B161" s="70">
        <v>99488</v>
      </c>
      <c r="C161" s="70">
        <v>29</v>
      </c>
      <c r="D161" s="70">
        <v>0.29164000000000001</v>
      </c>
      <c r="E161" s="70">
        <v>99473</v>
      </c>
      <c r="F161" s="70">
        <v>0.99967799999999996</v>
      </c>
      <c r="G161" s="70">
        <v>63.957999999999998</v>
      </c>
      <c r="H161" s="70"/>
      <c r="I161" s="70">
        <v>16</v>
      </c>
      <c r="J161" s="70">
        <v>99577</v>
      </c>
      <c r="K161" s="70">
        <v>13</v>
      </c>
      <c r="L161" s="70">
        <v>0.13449</v>
      </c>
      <c r="M161" s="70">
        <v>99570</v>
      </c>
      <c r="N161" s="70">
        <v>0.99985900000000005</v>
      </c>
      <c r="O161" s="71">
        <v>68.754999999999995</v>
      </c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1.75" customHeight="1">
      <c r="A162" s="69">
        <v>17</v>
      </c>
      <c r="B162" s="70">
        <v>99459</v>
      </c>
      <c r="C162" s="70">
        <v>35</v>
      </c>
      <c r="D162" s="70">
        <v>0.35227999999999998</v>
      </c>
      <c r="E162" s="70">
        <v>99441</v>
      </c>
      <c r="F162" s="70">
        <v>0.99961999999999995</v>
      </c>
      <c r="G162" s="70">
        <v>62.976999999999997</v>
      </c>
      <c r="H162" s="70"/>
      <c r="I162" s="70">
        <v>17</v>
      </c>
      <c r="J162" s="70">
        <v>99563</v>
      </c>
      <c r="K162" s="70">
        <v>15</v>
      </c>
      <c r="L162" s="70">
        <v>0.14757999999999999</v>
      </c>
      <c r="M162" s="70">
        <v>99556</v>
      </c>
      <c r="N162" s="70">
        <v>0.99984689999999998</v>
      </c>
      <c r="O162" s="71">
        <v>67.763999999999996</v>
      </c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1.75" customHeight="1">
      <c r="A163" s="69">
        <v>18</v>
      </c>
      <c r="B163" s="70">
        <v>99423</v>
      </c>
      <c r="C163" s="70">
        <v>41</v>
      </c>
      <c r="D163" s="70">
        <v>0.40776000000000001</v>
      </c>
      <c r="E163" s="70">
        <v>99403</v>
      </c>
      <c r="F163" s="70">
        <v>0.99957019999999996</v>
      </c>
      <c r="G163" s="70">
        <v>61.999000000000002</v>
      </c>
      <c r="H163" s="70"/>
      <c r="I163" s="70">
        <v>18</v>
      </c>
      <c r="J163" s="70">
        <v>99549</v>
      </c>
      <c r="K163" s="70">
        <v>16</v>
      </c>
      <c r="L163" s="70">
        <v>0.15866</v>
      </c>
      <c r="M163" s="70">
        <v>99541</v>
      </c>
      <c r="N163" s="70">
        <v>0.9998378</v>
      </c>
      <c r="O163" s="71">
        <v>66.774000000000001</v>
      </c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1.75" customHeight="1">
      <c r="A164" s="69">
        <v>19</v>
      </c>
      <c r="B164" s="70">
        <v>99383</v>
      </c>
      <c r="C164" s="70">
        <v>45</v>
      </c>
      <c r="D164" s="70">
        <v>0.45186999999999999</v>
      </c>
      <c r="E164" s="70">
        <v>99360</v>
      </c>
      <c r="F164" s="70">
        <v>0.99953720000000001</v>
      </c>
      <c r="G164" s="70">
        <v>61.024000000000001</v>
      </c>
      <c r="H164" s="70"/>
      <c r="I164" s="70">
        <v>19</v>
      </c>
      <c r="J164" s="70">
        <v>99533</v>
      </c>
      <c r="K164" s="70">
        <v>17</v>
      </c>
      <c r="L164" s="70">
        <v>0.16578999999999999</v>
      </c>
      <c r="M164" s="70">
        <v>99525</v>
      </c>
      <c r="N164" s="70">
        <v>0.99983089999999997</v>
      </c>
      <c r="O164" s="71">
        <v>65.784999999999997</v>
      </c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1.75" customHeight="1">
      <c r="A165" s="69">
        <v>20</v>
      </c>
      <c r="B165" s="70">
        <v>99338</v>
      </c>
      <c r="C165" s="70">
        <v>47</v>
      </c>
      <c r="D165" s="70">
        <v>0.47364000000000001</v>
      </c>
      <c r="E165" s="70">
        <v>99315</v>
      </c>
      <c r="F165" s="70">
        <v>0.99952019999999997</v>
      </c>
      <c r="G165" s="70">
        <v>60.051000000000002</v>
      </c>
      <c r="H165" s="70"/>
      <c r="I165" s="70">
        <v>20</v>
      </c>
      <c r="J165" s="70">
        <v>99516</v>
      </c>
      <c r="K165" s="70">
        <v>17</v>
      </c>
      <c r="L165" s="70">
        <v>0.17237</v>
      </c>
      <c r="M165" s="70">
        <v>99508</v>
      </c>
      <c r="N165" s="70">
        <v>0.99982839999999995</v>
      </c>
      <c r="O165" s="71">
        <v>64.796000000000006</v>
      </c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1.75" customHeight="1">
      <c r="A166" s="69">
        <v>21</v>
      </c>
      <c r="B166" s="70">
        <v>99291</v>
      </c>
      <c r="C166" s="70">
        <v>48</v>
      </c>
      <c r="D166" s="70">
        <v>0.48592000000000002</v>
      </c>
      <c r="E166" s="70">
        <v>99267</v>
      </c>
      <c r="F166" s="70">
        <v>0.99950640000000002</v>
      </c>
      <c r="G166" s="70">
        <v>59.079000000000001</v>
      </c>
      <c r="H166" s="70"/>
      <c r="I166" s="70">
        <v>21</v>
      </c>
      <c r="J166" s="70">
        <v>99499</v>
      </c>
      <c r="K166" s="70">
        <v>17</v>
      </c>
      <c r="L166" s="70">
        <v>0.17080999999999999</v>
      </c>
      <c r="M166" s="70">
        <v>99491</v>
      </c>
      <c r="N166" s="70">
        <v>0.99982919999999997</v>
      </c>
      <c r="O166" s="71">
        <v>63.807000000000002</v>
      </c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1.75" customHeight="1">
      <c r="A167" s="69">
        <v>22</v>
      </c>
      <c r="B167" s="70">
        <v>99243</v>
      </c>
      <c r="C167" s="70">
        <v>50</v>
      </c>
      <c r="D167" s="70">
        <v>0.50119999999999998</v>
      </c>
      <c r="E167" s="70">
        <v>99218</v>
      </c>
      <c r="F167" s="70">
        <v>0.99949140000000003</v>
      </c>
      <c r="G167" s="70">
        <v>58.107999999999997</v>
      </c>
      <c r="H167" s="70"/>
      <c r="I167" s="70">
        <v>22</v>
      </c>
      <c r="J167" s="70">
        <v>99482</v>
      </c>
      <c r="K167" s="70">
        <v>17</v>
      </c>
      <c r="L167" s="70">
        <v>0.17080999999999999</v>
      </c>
      <c r="M167" s="70">
        <v>99474</v>
      </c>
      <c r="N167" s="70">
        <v>0.9998281</v>
      </c>
      <c r="O167" s="71">
        <v>62.817999999999998</v>
      </c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1.75" customHeight="1">
      <c r="A168" s="69">
        <v>23</v>
      </c>
      <c r="B168" s="70">
        <v>99193</v>
      </c>
      <c r="C168" s="70">
        <v>51</v>
      </c>
      <c r="D168" s="70">
        <v>0.51593999999999995</v>
      </c>
      <c r="E168" s="70">
        <v>99167</v>
      </c>
      <c r="F168" s="70">
        <v>0.99947430000000004</v>
      </c>
      <c r="G168" s="70">
        <v>57.137</v>
      </c>
      <c r="H168" s="70"/>
      <c r="I168" s="70">
        <v>23</v>
      </c>
      <c r="J168" s="70">
        <v>99465</v>
      </c>
      <c r="K168" s="70">
        <v>17</v>
      </c>
      <c r="L168" s="70">
        <v>0.17297999999999999</v>
      </c>
      <c r="M168" s="70">
        <v>99457</v>
      </c>
      <c r="N168" s="70">
        <v>0.99982760000000004</v>
      </c>
      <c r="O168" s="71">
        <v>61.828000000000003</v>
      </c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1.75" customHeight="1">
      <c r="A169" s="69">
        <v>24</v>
      </c>
      <c r="B169" s="70">
        <v>99142</v>
      </c>
      <c r="C169" s="70">
        <v>53</v>
      </c>
      <c r="D169" s="70">
        <v>0.53537999999999997</v>
      </c>
      <c r="E169" s="70">
        <v>99115</v>
      </c>
      <c r="F169" s="70">
        <v>0.99946089999999999</v>
      </c>
      <c r="G169" s="70">
        <v>56.165999999999997</v>
      </c>
      <c r="H169" s="70"/>
      <c r="I169" s="70">
        <v>24</v>
      </c>
      <c r="J169" s="70">
        <v>99448</v>
      </c>
      <c r="K169" s="70">
        <v>17</v>
      </c>
      <c r="L169" s="70">
        <v>0.17172999999999999</v>
      </c>
      <c r="M169" s="70">
        <v>99440</v>
      </c>
      <c r="N169" s="70">
        <v>0.99982539999999998</v>
      </c>
      <c r="O169" s="71">
        <v>60.838999999999999</v>
      </c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1.75" customHeight="1">
      <c r="A170" s="69">
        <v>25</v>
      </c>
      <c r="B170" s="70">
        <v>99089</v>
      </c>
      <c r="C170" s="70">
        <v>54</v>
      </c>
      <c r="D170" s="70">
        <v>0.54290000000000005</v>
      </c>
      <c r="E170" s="70">
        <v>99062</v>
      </c>
      <c r="F170" s="70">
        <v>0.99945580000000001</v>
      </c>
      <c r="G170" s="70">
        <v>55.195999999999998</v>
      </c>
      <c r="H170" s="70"/>
      <c r="I170" s="70">
        <v>25</v>
      </c>
      <c r="J170" s="70">
        <v>99431</v>
      </c>
      <c r="K170" s="70">
        <v>18</v>
      </c>
      <c r="L170" s="70">
        <v>0.17738999999999999</v>
      </c>
      <c r="M170" s="70">
        <v>99422</v>
      </c>
      <c r="N170" s="70">
        <v>0.99982170000000004</v>
      </c>
      <c r="O170" s="71">
        <v>59.848999999999997</v>
      </c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1.75" customHeight="1">
      <c r="A171" s="69">
        <v>26</v>
      </c>
      <c r="B171" s="70">
        <v>99035</v>
      </c>
      <c r="C171" s="70">
        <v>54</v>
      </c>
      <c r="D171" s="70">
        <v>0.54552999999999996</v>
      </c>
      <c r="E171" s="70">
        <v>99008</v>
      </c>
      <c r="F171" s="70">
        <v>0.99945280000000003</v>
      </c>
      <c r="G171" s="70">
        <v>54.225999999999999</v>
      </c>
      <c r="H171" s="70"/>
      <c r="I171" s="70">
        <v>26</v>
      </c>
      <c r="J171" s="70">
        <v>99413</v>
      </c>
      <c r="K171" s="70">
        <v>18</v>
      </c>
      <c r="L171" s="70">
        <v>0.17913000000000001</v>
      </c>
      <c r="M171" s="70">
        <v>99404</v>
      </c>
      <c r="N171" s="70">
        <v>0.99982040000000005</v>
      </c>
      <c r="O171" s="71">
        <v>58.86</v>
      </c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1.75" customHeight="1">
      <c r="A172" s="69">
        <v>27</v>
      </c>
      <c r="B172" s="70">
        <v>98981</v>
      </c>
      <c r="C172" s="70">
        <v>54</v>
      </c>
      <c r="D172" s="70">
        <v>0.54883999999999999</v>
      </c>
      <c r="E172" s="70">
        <v>98954</v>
      </c>
      <c r="F172" s="70">
        <v>0.99945209999999995</v>
      </c>
      <c r="G172" s="70">
        <v>53.255000000000003</v>
      </c>
      <c r="H172" s="70"/>
      <c r="I172" s="70">
        <v>27</v>
      </c>
      <c r="J172" s="70">
        <v>99396</v>
      </c>
      <c r="K172" s="70">
        <v>18</v>
      </c>
      <c r="L172" s="70">
        <v>0.18015999999999999</v>
      </c>
      <c r="M172" s="70">
        <v>99387</v>
      </c>
      <c r="N172" s="70">
        <v>0.99981160000000002</v>
      </c>
      <c r="O172" s="71">
        <v>57.87</v>
      </c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1.75" customHeight="1">
      <c r="A173" s="69">
        <v>28</v>
      </c>
      <c r="B173" s="70">
        <v>98927</v>
      </c>
      <c r="C173" s="70">
        <v>54</v>
      </c>
      <c r="D173" s="70">
        <v>0.54688000000000003</v>
      </c>
      <c r="E173" s="70">
        <v>98900</v>
      </c>
      <c r="F173" s="70">
        <v>0.99944569999999999</v>
      </c>
      <c r="G173" s="70">
        <v>52.283999999999999</v>
      </c>
      <c r="H173" s="70"/>
      <c r="I173" s="70">
        <v>28</v>
      </c>
      <c r="J173" s="70">
        <v>99378</v>
      </c>
      <c r="K173" s="70">
        <v>20</v>
      </c>
      <c r="L173" s="70">
        <v>0.19658999999999999</v>
      </c>
      <c r="M173" s="70">
        <v>99368</v>
      </c>
      <c r="N173" s="70">
        <v>0.99979709999999999</v>
      </c>
      <c r="O173" s="71">
        <v>56.88</v>
      </c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1.75" customHeight="1">
      <c r="A174" s="69">
        <v>29</v>
      </c>
      <c r="B174" s="70">
        <v>98872</v>
      </c>
      <c r="C174" s="70">
        <v>56</v>
      </c>
      <c r="D174" s="70">
        <v>0.56174000000000002</v>
      </c>
      <c r="E174" s="70">
        <v>98845</v>
      </c>
      <c r="F174" s="70">
        <v>0.99942810000000004</v>
      </c>
      <c r="G174" s="70">
        <v>51.311999999999998</v>
      </c>
      <c r="H174" s="70"/>
      <c r="I174" s="70">
        <v>29</v>
      </c>
      <c r="J174" s="70">
        <v>99358</v>
      </c>
      <c r="K174" s="70">
        <v>21</v>
      </c>
      <c r="L174" s="70">
        <v>0.20931</v>
      </c>
      <c r="M174" s="70">
        <v>99348</v>
      </c>
      <c r="N174" s="70">
        <v>0.99977669999999996</v>
      </c>
      <c r="O174" s="71">
        <v>55.892000000000003</v>
      </c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1.75" customHeight="1">
      <c r="A175" s="69">
        <v>30</v>
      </c>
      <c r="B175" s="70">
        <v>98817</v>
      </c>
      <c r="C175" s="70">
        <v>58</v>
      </c>
      <c r="D175" s="70">
        <v>0.58211999999999997</v>
      </c>
      <c r="E175" s="70">
        <v>98788</v>
      </c>
      <c r="F175" s="70">
        <v>0.99940879999999999</v>
      </c>
      <c r="G175" s="70">
        <v>50.341000000000001</v>
      </c>
      <c r="H175" s="70"/>
      <c r="I175" s="70">
        <v>30</v>
      </c>
      <c r="J175" s="70">
        <v>99337</v>
      </c>
      <c r="K175" s="70">
        <v>24</v>
      </c>
      <c r="L175" s="70">
        <v>0.23737</v>
      </c>
      <c r="M175" s="70">
        <v>99326</v>
      </c>
      <c r="N175" s="70">
        <v>0.99975130000000001</v>
      </c>
      <c r="O175" s="71">
        <v>54.902999999999999</v>
      </c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1.75" customHeight="1">
      <c r="A176" s="69">
        <v>31</v>
      </c>
      <c r="B176" s="70">
        <v>98759</v>
      </c>
      <c r="C176" s="70">
        <v>59</v>
      </c>
      <c r="D176" s="70">
        <v>0.60026000000000002</v>
      </c>
      <c r="E176" s="70">
        <v>98730</v>
      </c>
      <c r="F176" s="70">
        <v>0.99938289999999996</v>
      </c>
      <c r="G176" s="70">
        <v>49.37</v>
      </c>
      <c r="H176" s="70"/>
      <c r="I176" s="70">
        <v>31</v>
      </c>
      <c r="J176" s="70">
        <v>99314</v>
      </c>
      <c r="K176" s="70">
        <v>26</v>
      </c>
      <c r="L176" s="70">
        <v>0.26002999999999998</v>
      </c>
      <c r="M176" s="70">
        <v>99301</v>
      </c>
      <c r="N176" s="70">
        <v>0.99972950000000005</v>
      </c>
      <c r="O176" s="71">
        <v>53.915999999999997</v>
      </c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1.75" customHeight="1">
      <c r="A177" s="69">
        <v>32</v>
      </c>
      <c r="B177" s="70">
        <v>98700</v>
      </c>
      <c r="C177" s="70">
        <v>63</v>
      </c>
      <c r="D177" s="70">
        <v>0.63392000000000004</v>
      </c>
      <c r="E177" s="70">
        <v>98669</v>
      </c>
      <c r="F177" s="70">
        <v>0.99934279999999998</v>
      </c>
      <c r="G177" s="70">
        <v>48.399000000000001</v>
      </c>
      <c r="H177" s="70"/>
      <c r="I177" s="70">
        <v>32</v>
      </c>
      <c r="J177" s="70">
        <v>99288</v>
      </c>
      <c r="K177" s="70">
        <v>28</v>
      </c>
      <c r="L177" s="70">
        <v>0.28103</v>
      </c>
      <c r="M177" s="70">
        <v>99274</v>
      </c>
      <c r="N177" s="70">
        <v>0.99970599999999998</v>
      </c>
      <c r="O177" s="71">
        <v>52.93</v>
      </c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1.75" customHeight="1">
      <c r="A178" s="69">
        <v>33</v>
      </c>
      <c r="B178" s="70">
        <v>98638</v>
      </c>
      <c r="C178" s="70">
        <v>67</v>
      </c>
      <c r="D178" s="70">
        <v>0.6804</v>
      </c>
      <c r="E178" s="70">
        <v>98604</v>
      </c>
      <c r="F178" s="70">
        <v>0.99930079999999999</v>
      </c>
      <c r="G178" s="70">
        <v>47.429000000000002</v>
      </c>
      <c r="H178" s="70"/>
      <c r="I178" s="70">
        <v>33</v>
      </c>
      <c r="J178" s="70">
        <v>99260</v>
      </c>
      <c r="K178" s="70">
        <v>30</v>
      </c>
      <c r="L178" s="70">
        <v>0.30693999999999999</v>
      </c>
      <c r="M178" s="70">
        <v>99245</v>
      </c>
      <c r="N178" s="70">
        <v>0.9996737</v>
      </c>
      <c r="O178" s="71">
        <v>51.945</v>
      </c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1.75" customHeight="1">
      <c r="A179" s="69">
        <v>34</v>
      </c>
      <c r="B179" s="70">
        <v>98570</v>
      </c>
      <c r="C179" s="70">
        <v>71</v>
      </c>
      <c r="D179" s="70">
        <v>0.71794999999999998</v>
      </c>
      <c r="E179" s="70">
        <v>98535</v>
      </c>
      <c r="F179" s="70">
        <v>0.99926959999999998</v>
      </c>
      <c r="G179" s="70">
        <v>46.460999999999999</v>
      </c>
      <c r="H179" s="70"/>
      <c r="I179" s="70">
        <v>34</v>
      </c>
      <c r="J179" s="70">
        <v>99230</v>
      </c>
      <c r="K179" s="70">
        <v>34</v>
      </c>
      <c r="L179" s="70">
        <v>0.34558</v>
      </c>
      <c r="M179" s="70">
        <v>99212</v>
      </c>
      <c r="N179" s="70">
        <v>0.9996389</v>
      </c>
      <c r="O179" s="71">
        <v>50.96</v>
      </c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1.75" customHeight="1">
      <c r="A180" s="69">
        <v>35</v>
      </c>
      <c r="B180" s="70">
        <v>98500</v>
      </c>
      <c r="C180" s="70">
        <v>73</v>
      </c>
      <c r="D180" s="70">
        <v>0.74278</v>
      </c>
      <c r="E180" s="70">
        <v>98463</v>
      </c>
      <c r="F180" s="70">
        <v>0.99924109999999999</v>
      </c>
      <c r="G180" s="70">
        <v>45.494</v>
      </c>
      <c r="H180" s="70"/>
      <c r="I180" s="70">
        <v>35</v>
      </c>
      <c r="J180" s="70">
        <v>99195</v>
      </c>
      <c r="K180" s="70">
        <v>37</v>
      </c>
      <c r="L180" s="70">
        <v>0.37658000000000003</v>
      </c>
      <c r="M180" s="70">
        <v>99177</v>
      </c>
      <c r="N180" s="70">
        <v>0.99961219999999995</v>
      </c>
      <c r="O180" s="71">
        <v>49.978000000000002</v>
      </c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1.75" customHeight="1">
      <c r="A181" s="69">
        <v>36</v>
      </c>
      <c r="B181" s="70">
        <v>98427</v>
      </c>
      <c r="C181" s="70">
        <v>76</v>
      </c>
      <c r="D181" s="70">
        <v>0.77497000000000005</v>
      </c>
      <c r="E181" s="70">
        <v>98388</v>
      </c>
      <c r="F181" s="70">
        <v>0.99920889999999996</v>
      </c>
      <c r="G181" s="70">
        <v>44.527999999999999</v>
      </c>
      <c r="H181" s="70"/>
      <c r="I181" s="70">
        <v>36</v>
      </c>
      <c r="J181" s="70">
        <v>99158</v>
      </c>
      <c r="K181" s="70">
        <v>40</v>
      </c>
      <c r="L181" s="70">
        <v>0.39900999999999998</v>
      </c>
      <c r="M181" s="70">
        <v>99138</v>
      </c>
      <c r="N181" s="70">
        <v>0.99958849999999999</v>
      </c>
      <c r="O181" s="71">
        <v>48.997</v>
      </c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1.75" customHeight="1">
      <c r="A182" s="69">
        <v>37</v>
      </c>
      <c r="B182" s="70">
        <v>98350</v>
      </c>
      <c r="C182" s="70">
        <v>79</v>
      </c>
      <c r="D182" s="70">
        <v>0.80730000000000002</v>
      </c>
      <c r="E182" s="70">
        <v>98311</v>
      </c>
      <c r="F182" s="70">
        <v>0.99916269999999996</v>
      </c>
      <c r="G182" s="70">
        <v>43.561999999999998</v>
      </c>
      <c r="H182" s="70"/>
      <c r="I182" s="70">
        <v>37</v>
      </c>
      <c r="J182" s="70">
        <v>99118</v>
      </c>
      <c r="K182" s="70">
        <v>42</v>
      </c>
      <c r="L182" s="70">
        <v>0.42394999999999999</v>
      </c>
      <c r="M182" s="70">
        <v>99097</v>
      </c>
      <c r="N182" s="70">
        <v>0.99955269999999996</v>
      </c>
      <c r="O182" s="71">
        <v>48.015999999999998</v>
      </c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1.75" customHeight="1">
      <c r="A183" s="69">
        <v>38</v>
      </c>
      <c r="B183" s="70">
        <v>98271</v>
      </c>
      <c r="C183" s="70">
        <v>85</v>
      </c>
      <c r="D183" s="70">
        <v>0.86731000000000003</v>
      </c>
      <c r="E183" s="70">
        <v>98228</v>
      </c>
      <c r="F183" s="70">
        <v>0.99910220000000005</v>
      </c>
      <c r="G183" s="70">
        <v>42.597000000000001</v>
      </c>
      <c r="H183" s="70"/>
      <c r="I183" s="70">
        <v>38</v>
      </c>
      <c r="J183" s="70">
        <v>99076</v>
      </c>
      <c r="K183" s="70">
        <v>47</v>
      </c>
      <c r="L183" s="70">
        <v>0.47067999999999999</v>
      </c>
      <c r="M183" s="70">
        <v>99053</v>
      </c>
      <c r="N183" s="70">
        <v>0.99950490000000003</v>
      </c>
      <c r="O183" s="71">
        <v>47.036000000000001</v>
      </c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1.75" customHeight="1">
      <c r="A184" s="69">
        <v>39</v>
      </c>
      <c r="B184" s="70">
        <v>98186</v>
      </c>
      <c r="C184" s="70">
        <v>91</v>
      </c>
      <c r="D184" s="70">
        <v>0.92840999999999996</v>
      </c>
      <c r="E184" s="70">
        <v>98140</v>
      </c>
      <c r="F184" s="70">
        <v>0.99901830000000003</v>
      </c>
      <c r="G184" s="70">
        <v>41.633000000000003</v>
      </c>
      <c r="H184" s="70"/>
      <c r="I184" s="70">
        <v>39</v>
      </c>
      <c r="J184" s="70">
        <v>99030</v>
      </c>
      <c r="K184" s="70">
        <v>51</v>
      </c>
      <c r="L184" s="70">
        <v>0.51956000000000002</v>
      </c>
      <c r="M184" s="70">
        <v>99004</v>
      </c>
      <c r="N184" s="70">
        <v>0.99945260000000002</v>
      </c>
      <c r="O184" s="71">
        <v>46.058</v>
      </c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1.75" customHeight="1">
      <c r="A185" s="69">
        <v>40</v>
      </c>
      <c r="B185" s="70">
        <v>98094</v>
      </c>
      <c r="C185" s="70">
        <v>102</v>
      </c>
      <c r="D185" s="70">
        <v>1.0350299999999999</v>
      </c>
      <c r="E185" s="70">
        <v>98044</v>
      </c>
      <c r="F185" s="70">
        <v>0.99891419999999997</v>
      </c>
      <c r="G185" s="70">
        <v>40.671999999999997</v>
      </c>
      <c r="H185" s="70"/>
      <c r="I185" s="70">
        <v>40</v>
      </c>
      <c r="J185" s="70">
        <v>98978</v>
      </c>
      <c r="K185" s="70">
        <v>57</v>
      </c>
      <c r="L185" s="70">
        <v>0.57515000000000005</v>
      </c>
      <c r="M185" s="70">
        <v>98950</v>
      </c>
      <c r="N185" s="70">
        <v>0.99939109999999998</v>
      </c>
      <c r="O185" s="71">
        <v>45.082000000000001</v>
      </c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1.75" customHeight="1">
      <c r="A186" s="69">
        <v>41</v>
      </c>
      <c r="B186" s="70">
        <v>97993</v>
      </c>
      <c r="C186" s="70">
        <v>111</v>
      </c>
      <c r="D186" s="70">
        <v>1.1366499999999999</v>
      </c>
      <c r="E186" s="70">
        <v>97937</v>
      </c>
      <c r="F186" s="70">
        <v>0.99881390000000003</v>
      </c>
      <c r="G186" s="70">
        <v>39.713000000000001</v>
      </c>
      <c r="H186" s="70"/>
      <c r="I186" s="70">
        <v>41</v>
      </c>
      <c r="J186" s="70">
        <v>98921</v>
      </c>
      <c r="K186" s="70">
        <v>64</v>
      </c>
      <c r="L186" s="70">
        <v>0.64273999999999998</v>
      </c>
      <c r="M186" s="70">
        <v>98889</v>
      </c>
      <c r="N186" s="70">
        <v>0.99931720000000002</v>
      </c>
      <c r="O186" s="71">
        <v>44.106999999999999</v>
      </c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1.75" customHeight="1">
      <c r="A187" s="69">
        <v>42</v>
      </c>
      <c r="B187" s="70">
        <v>97882</v>
      </c>
      <c r="C187" s="70">
        <v>121</v>
      </c>
      <c r="D187" s="70">
        <v>1.2356100000000001</v>
      </c>
      <c r="E187" s="70">
        <v>97821</v>
      </c>
      <c r="F187" s="70">
        <v>0.99870760000000003</v>
      </c>
      <c r="G187" s="70">
        <v>38.758000000000003</v>
      </c>
      <c r="H187" s="70"/>
      <c r="I187" s="70">
        <v>42</v>
      </c>
      <c r="J187" s="70">
        <v>98858</v>
      </c>
      <c r="K187" s="70">
        <v>71</v>
      </c>
      <c r="L187" s="70">
        <v>0.72292999999999996</v>
      </c>
      <c r="M187" s="70">
        <v>98822</v>
      </c>
      <c r="N187" s="70">
        <v>0.99922820000000001</v>
      </c>
      <c r="O187" s="71">
        <v>43.134999999999998</v>
      </c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1.75" customHeight="1">
      <c r="A188" s="69">
        <v>43</v>
      </c>
      <c r="B188" s="70">
        <v>97761</v>
      </c>
      <c r="C188" s="70">
        <v>132</v>
      </c>
      <c r="D188" s="70">
        <v>1.3492900000000001</v>
      </c>
      <c r="E188" s="70">
        <v>97695</v>
      </c>
      <c r="F188" s="70">
        <v>0.99857130000000005</v>
      </c>
      <c r="G188" s="70">
        <v>37.805</v>
      </c>
      <c r="H188" s="70"/>
      <c r="I188" s="70">
        <v>43</v>
      </c>
      <c r="J188" s="70">
        <v>98786</v>
      </c>
      <c r="K188" s="70">
        <v>81</v>
      </c>
      <c r="L188" s="70">
        <v>0.82077</v>
      </c>
      <c r="M188" s="70">
        <v>98746</v>
      </c>
      <c r="N188" s="70">
        <v>0.99911729999999999</v>
      </c>
      <c r="O188" s="71">
        <v>42.165999999999997</v>
      </c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1.75" customHeight="1">
      <c r="A189" s="69">
        <v>44</v>
      </c>
      <c r="B189" s="70">
        <v>97629</v>
      </c>
      <c r="C189" s="70">
        <v>147</v>
      </c>
      <c r="D189" s="70">
        <v>1.5083</v>
      </c>
      <c r="E189" s="70">
        <v>97555</v>
      </c>
      <c r="F189" s="70">
        <v>0.99841899999999995</v>
      </c>
      <c r="G189" s="70">
        <v>36.856000000000002</v>
      </c>
      <c r="H189" s="70"/>
      <c r="I189" s="70">
        <v>44</v>
      </c>
      <c r="J189" s="70">
        <v>98705</v>
      </c>
      <c r="K189" s="70">
        <v>93</v>
      </c>
      <c r="L189" s="70">
        <v>0.94459000000000004</v>
      </c>
      <c r="M189" s="70">
        <v>98659</v>
      </c>
      <c r="N189" s="70">
        <v>0.99900599999999995</v>
      </c>
      <c r="O189" s="71">
        <v>41.2</v>
      </c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1.75" customHeight="1">
      <c r="A190" s="69">
        <v>45</v>
      </c>
      <c r="B190" s="70">
        <v>97481</v>
      </c>
      <c r="C190" s="70">
        <v>161</v>
      </c>
      <c r="D190" s="70">
        <v>1.6538999999999999</v>
      </c>
      <c r="E190" s="70">
        <v>97401</v>
      </c>
      <c r="F190" s="70">
        <v>0.99826239999999999</v>
      </c>
      <c r="G190" s="70">
        <v>35.909999999999997</v>
      </c>
      <c r="H190" s="70"/>
      <c r="I190" s="70">
        <v>45</v>
      </c>
      <c r="J190" s="70">
        <v>98612</v>
      </c>
      <c r="K190" s="70">
        <v>103</v>
      </c>
      <c r="L190" s="70">
        <v>1.0433699999999999</v>
      </c>
      <c r="M190" s="70">
        <v>98560</v>
      </c>
      <c r="N190" s="70">
        <v>0.99892199999999998</v>
      </c>
      <c r="O190" s="71">
        <v>40.238999999999997</v>
      </c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1.75" customHeight="1">
      <c r="A191" s="69">
        <v>46</v>
      </c>
      <c r="B191" s="70">
        <v>97320</v>
      </c>
      <c r="C191" s="70">
        <v>177</v>
      </c>
      <c r="D191" s="70">
        <v>1.82151</v>
      </c>
      <c r="E191" s="70">
        <v>97232</v>
      </c>
      <c r="F191" s="70">
        <v>0.99809239999999999</v>
      </c>
      <c r="G191" s="70">
        <v>34.969000000000001</v>
      </c>
      <c r="H191" s="70"/>
      <c r="I191" s="70">
        <v>46</v>
      </c>
      <c r="J191" s="70">
        <v>98509</v>
      </c>
      <c r="K191" s="70">
        <v>110</v>
      </c>
      <c r="L191" s="70">
        <v>1.1127</v>
      </c>
      <c r="M191" s="70">
        <v>98454</v>
      </c>
      <c r="N191" s="70">
        <v>0.99883869999999997</v>
      </c>
      <c r="O191" s="71">
        <v>39.28</v>
      </c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1.75" customHeight="1">
      <c r="A192" s="69">
        <v>47</v>
      </c>
      <c r="B192" s="70">
        <v>97143</v>
      </c>
      <c r="C192" s="70">
        <v>194</v>
      </c>
      <c r="D192" s="70">
        <v>1.99379</v>
      </c>
      <c r="E192" s="70">
        <v>97046</v>
      </c>
      <c r="F192" s="70">
        <v>0.99789419999999995</v>
      </c>
      <c r="G192" s="70">
        <v>34.031999999999996</v>
      </c>
      <c r="H192" s="70"/>
      <c r="I192" s="70">
        <v>47</v>
      </c>
      <c r="J192" s="70">
        <v>98399</v>
      </c>
      <c r="K192" s="70">
        <v>119</v>
      </c>
      <c r="L192" s="70">
        <v>1.2099</v>
      </c>
      <c r="M192" s="70">
        <v>98340</v>
      </c>
      <c r="N192" s="70">
        <v>0.99873869999999998</v>
      </c>
      <c r="O192" s="71">
        <v>38.323999999999998</v>
      </c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1.75" customHeight="1">
      <c r="A193" s="69">
        <v>48</v>
      </c>
      <c r="B193" s="70">
        <v>96949</v>
      </c>
      <c r="C193" s="70">
        <v>215</v>
      </c>
      <c r="D193" s="70">
        <v>2.2179700000000002</v>
      </c>
      <c r="E193" s="70">
        <v>96842</v>
      </c>
      <c r="F193" s="70">
        <v>0.9976623</v>
      </c>
      <c r="G193" s="70">
        <v>33.098999999999997</v>
      </c>
      <c r="H193" s="70"/>
      <c r="I193" s="70">
        <v>48</v>
      </c>
      <c r="J193" s="70">
        <v>98280</v>
      </c>
      <c r="K193" s="70">
        <v>129</v>
      </c>
      <c r="L193" s="70">
        <v>1.3128299999999999</v>
      </c>
      <c r="M193" s="70">
        <v>98216</v>
      </c>
      <c r="N193" s="70">
        <v>0.99863539999999995</v>
      </c>
      <c r="O193" s="71">
        <v>37.369</v>
      </c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1.75" customHeight="1">
      <c r="A194" s="69">
        <v>49</v>
      </c>
      <c r="B194" s="70">
        <v>96734</v>
      </c>
      <c r="C194" s="70">
        <v>238</v>
      </c>
      <c r="D194" s="70">
        <v>2.4577300000000002</v>
      </c>
      <c r="E194" s="70">
        <v>96615</v>
      </c>
      <c r="F194" s="70">
        <v>0.99740139999999999</v>
      </c>
      <c r="G194" s="70">
        <v>32.170999999999999</v>
      </c>
      <c r="H194" s="70"/>
      <c r="I194" s="70">
        <v>49</v>
      </c>
      <c r="J194" s="70">
        <v>98151</v>
      </c>
      <c r="K194" s="70">
        <v>139</v>
      </c>
      <c r="L194" s="70">
        <v>1.41652</v>
      </c>
      <c r="M194" s="70">
        <v>98082</v>
      </c>
      <c r="N194" s="70">
        <v>0.99850070000000002</v>
      </c>
      <c r="O194" s="71">
        <v>36.417999999999999</v>
      </c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1.75" customHeight="1">
      <c r="A195" s="69">
        <v>50</v>
      </c>
      <c r="B195" s="70">
        <v>96496</v>
      </c>
      <c r="C195" s="70">
        <v>264</v>
      </c>
      <c r="D195" s="70">
        <v>2.73976</v>
      </c>
      <c r="E195" s="70">
        <v>96364</v>
      </c>
      <c r="F195" s="70">
        <v>0.99713099999999999</v>
      </c>
      <c r="G195" s="70">
        <v>31.25</v>
      </c>
      <c r="H195" s="70"/>
      <c r="I195" s="70">
        <v>50</v>
      </c>
      <c r="J195" s="70">
        <v>98012</v>
      </c>
      <c r="K195" s="70">
        <v>155</v>
      </c>
      <c r="L195" s="70">
        <v>1.58219</v>
      </c>
      <c r="M195" s="70">
        <v>97935</v>
      </c>
      <c r="N195" s="70">
        <v>0.99834160000000005</v>
      </c>
      <c r="O195" s="71">
        <v>35.469000000000001</v>
      </c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1.75" customHeight="1">
      <c r="A196" s="69">
        <v>51</v>
      </c>
      <c r="B196" s="70">
        <v>96232</v>
      </c>
      <c r="C196" s="70">
        <v>289</v>
      </c>
      <c r="D196" s="70">
        <v>2.9986299999999999</v>
      </c>
      <c r="E196" s="70">
        <v>96088</v>
      </c>
      <c r="F196" s="70">
        <v>0.9968534</v>
      </c>
      <c r="G196" s="70">
        <v>30.334</v>
      </c>
      <c r="H196" s="70"/>
      <c r="I196" s="70">
        <v>51</v>
      </c>
      <c r="J196" s="70">
        <v>97857</v>
      </c>
      <c r="K196" s="70">
        <v>170</v>
      </c>
      <c r="L196" s="70">
        <v>1.7346699999999999</v>
      </c>
      <c r="M196" s="70">
        <v>97772</v>
      </c>
      <c r="N196" s="70">
        <v>0.99816369999999999</v>
      </c>
      <c r="O196" s="71">
        <v>34.524000000000001</v>
      </c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1.75" customHeight="1">
      <c r="A197" s="69">
        <v>52</v>
      </c>
      <c r="B197" s="70">
        <v>95944</v>
      </c>
      <c r="C197" s="70">
        <v>316</v>
      </c>
      <c r="D197" s="70">
        <v>3.2949199999999998</v>
      </c>
      <c r="E197" s="70">
        <v>95785</v>
      </c>
      <c r="F197" s="70">
        <v>0.99655570000000004</v>
      </c>
      <c r="G197" s="70">
        <v>29.423999999999999</v>
      </c>
      <c r="H197" s="70"/>
      <c r="I197" s="70">
        <v>52</v>
      </c>
      <c r="J197" s="70">
        <v>97687</v>
      </c>
      <c r="K197" s="70">
        <v>189</v>
      </c>
      <c r="L197" s="70">
        <v>1.9381900000000001</v>
      </c>
      <c r="M197" s="70">
        <v>97593</v>
      </c>
      <c r="N197" s="70">
        <v>0.99797380000000002</v>
      </c>
      <c r="O197" s="71">
        <v>33.582999999999998</v>
      </c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1.75" customHeight="1">
      <c r="A198" s="69">
        <v>53</v>
      </c>
      <c r="B198" s="70">
        <v>95627</v>
      </c>
      <c r="C198" s="70">
        <v>344</v>
      </c>
      <c r="D198" s="70">
        <v>3.5941000000000001</v>
      </c>
      <c r="E198" s="70">
        <v>95456</v>
      </c>
      <c r="F198" s="70">
        <v>0.99619530000000001</v>
      </c>
      <c r="G198" s="70">
        <v>28.518999999999998</v>
      </c>
      <c r="H198" s="70"/>
      <c r="I198" s="70">
        <v>53</v>
      </c>
      <c r="J198" s="70">
        <v>97498</v>
      </c>
      <c r="K198" s="70">
        <v>206</v>
      </c>
      <c r="L198" s="70">
        <v>2.11443</v>
      </c>
      <c r="M198" s="70">
        <v>97395</v>
      </c>
      <c r="N198" s="70">
        <v>0.99777539999999998</v>
      </c>
      <c r="O198" s="71">
        <v>32.648000000000003</v>
      </c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1.75" customHeight="1">
      <c r="A199" s="69">
        <v>54</v>
      </c>
      <c r="B199" s="70">
        <v>95284</v>
      </c>
      <c r="C199" s="70">
        <v>383</v>
      </c>
      <c r="D199" s="70">
        <v>4.0160900000000002</v>
      </c>
      <c r="E199" s="70">
        <v>95092</v>
      </c>
      <c r="F199" s="70">
        <v>0.99575539999999996</v>
      </c>
      <c r="G199" s="70">
        <v>27.62</v>
      </c>
      <c r="H199" s="70"/>
      <c r="I199" s="70">
        <v>54</v>
      </c>
      <c r="J199" s="70">
        <v>97292</v>
      </c>
      <c r="K199" s="70">
        <v>227</v>
      </c>
      <c r="L199" s="70">
        <v>2.3350300000000002</v>
      </c>
      <c r="M199" s="70">
        <v>97178</v>
      </c>
      <c r="N199" s="70">
        <v>0.99756060000000002</v>
      </c>
      <c r="O199" s="71">
        <v>31.716000000000001</v>
      </c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1.75" customHeight="1">
      <c r="A200" s="69">
        <v>55</v>
      </c>
      <c r="B200" s="70">
        <v>94901</v>
      </c>
      <c r="C200" s="70">
        <v>425</v>
      </c>
      <c r="D200" s="70">
        <v>4.4739599999999999</v>
      </c>
      <c r="E200" s="70">
        <v>94689</v>
      </c>
      <c r="F200" s="70">
        <v>0.99528970000000005</v>
      </c>
      <c r="G200" s="70">
        <v>26.73</v>
      </c>
      <c r="H200" s="70"/>
      <c r="I200" s="70">
        <v>55</v>
      </c>
      <c r="J200" s="70">
        <v>97065</v>
      </c>
      <c r="K200" s="70">
        <v>247</v>
      </c>
      <c r="L200" s="70">
        <v>2.5439500000000002</v>
      </c>
      <c r="M200" s="70">
        <v>96941</v>
      </c>
      <c r="N200" s="70">
        <v>0.99736780000000003</v>
      </c>
      <c r="O200" s="71">
        <v>30.789000000000001</v>
      </c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1.75" customHeight="1">
      <c r="A201" s="69">
        <v>56</v>
      </c>
      <c r="B201" s="70">
        <v>94476</v>
      </c>
      <c r="C201" s="70">
        <v>467</v>
      </c>
      <c r="D201" s="70">
        <v>4.9476599999999999</v>
      </c>
      <c r="E201" s="70">
        <v>94243</v>
      </c>
      <c r="F201" s="70">
        <v>0.9948129</v>
      </c>
      <c r="G201" s="70">
        <v>25.847999999999999</v>
      </c>
      <c r="H201" s="70"/>
      <c r="I201" s="70">
        <v>56</v>
      </c>
      <c r="J201" s="70">
        <v>96818</v>
      </c>
      <c r="K201" s="70">
        <v>263</v>
      </c>
      <c r="L201" s="70">
        <v>2.7205900000000001</v>
      </c>
      <c r="M201" s="70">
        <v>96686</v>
      </c>
      <c r="N201" s="70">
        <v>0.9971565</v>
      </c>
      <c r="O201" s="71">
        <v>29.866</v>
      </c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1.75" customHeight="1">
      <c r="A202" s="69">
        <v>57</v>
      </c>
      <c r="B202" s="70">
        <v>94009</v>
      </c>
      <c r="C202" s="70">
        <v>510</v>
      </c>
      <c r="D202" s="70">
        <v>5.4278300000000002</v>
      </c>
      <c r="E202" s="70">
        <v>93754</v>
      </c>
      <c r="F202" s="70">
        <v>0.99429219999999996</v>
      </c>
      <c r="G202" s="70">
        <v>24.974</v>
      </c>
      <c r="H202" s="70"/>
      <c r="I202" s="70">
        <v>57</v>
      </c>
      <c r="J202" s="70">
        <v>96554</v>
      </c>
      <c r="K202" s="70">
        <v>286</v>
      </c>
      <c r="L202" s="70">
        <v>2.9666999999999999</v>
      </c>
      <c r="M202" s="70">
        <v>96411</v>
      </c>
      <c r="N202" s="70">
        <v>0.99690319999999999</v>
      </c>
      <c r="O202" s="71">
        <v>28.946000000000002</v>
      </c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1.75" customHeight="1">
      <c r="A203" s="69">
        <v>58</v>
      </c>
      <c r="B203" s="70">
        <v>93499</v>
      </c>
      <c r="C203" s="70">
        <v>560</v>
      </c>
      <c r="D203" s="70">
        <v>5.9893599999999996</v>
      </c>
      <c r="E203" s="70">
        <v>93219</v>
      </c>
      <c r="F203" s="70">
        <v>0.99369799999999997</v>
      </c>
      <c r="G203" s="70">
        <v>24.106999999999999</v>
      </c>
      <c r="H203" s="70"/>
      <c r="I203" s="70">
        <v>58</v>
      </c>
      <c r="J203" s="70">
        <v>96268</v>
      </c>
      <c r="K203" s="70">
        <v>311</v>
      </c>
      <c r="L203" s="70">
        <v>3.22723</v>
      </c>
      <c r="M203" s="70">
        <v>96113</v>
      </c>
      <c r="N203" s="70">
        <v>0.99661900000000003</v>
      </c>
      <c r="O203" s="71">
        <v>28.030999999999999</v>
      </c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1.75" customHeight="1">
      <c r="A204" s="69">
        <v>59</v>
      </c>
      <c r="B204" s="70">
        <v>92939</v>
      </c>
      <c r="C204" s="70">
        <v>615</v>
      </c>
      <c r="D204" s="70">
        <v>6.6165099999999999</v>
      </c>
      <c r="E204" s="70">
        <v>92631</v>
      </c>
      <c r="F204" s="70">
        <v>0.99301519999999999</v>
      </c>
      <c r="G204" s="70">
        <v>23.25</v>
      </c>
      <c r="H204" s="70"/>
      <c r="I204" s="70">
        <v>59</v>
      </c>
      <c r="J204" s="70">
        <v>95957</v>
      </c>
      <c r="K204" s="70">
        <v>339</v>
      </c>
      <c r="L204" s="70">
        <v>3.5352100000000002</v>
      </c>
      <c r="M204" s="70">
        <v>95788</v>
      </c>
      <c r="N204" s="70">
        <v>0.99626360000000003</v>
      </c>
      <c r="O204" s="71">
        <v>27.12</v>
      </c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1.75" customHeight="1">
      <c r="A205" s="69">
        <v>60</v>
      </c>
      <c r="B205" s="70">
        <v>92324</v>
      </c>
      <c r="C205" s="70">
        <v>679</v>
      </c>
      <c r="D205" s="70">
        <v>7.3554500000000003</v>
      </c>
      <c r="E205" s="70">
        <v>91984</v>
      </c>
      <c r="F205" s="70">
        <v>0.99217350000000004</v>
      </c>
      <c r="G205" s="70">
        <v>22.401</v>
      </c>
      <c r="H205" s="70"/>
      <c r="I205" s="70">
        <v>60</v>
      </c>
      <c r="J205" s="70">
        <v>95618</v>
      </c>
      <c r="K205" s="70">
        <v>377</v>
      </c>
      <c r="L205" s="70">
        <v>3.9384000000000001</v>
      </c>
      <c r="M205" s="70">
        <v>95430</v>
      </c>
      <c r="N205" s="70">
        <v>0.99584019999999995</v>
      </c>
      <c r="O205" s="71">
        <v>26.213999999999999</v>
      </c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1.75" customHeight="1">
      <c r="A206" s="69">
        <v>61</v>
      </c>
      <c r="B206" s="70">
        <v>91645</v>
      </c>
      <c r="C206" s="70">
        <v>761</v>
      </c>
      <c r="D206" s="70">
        <v>8.3011199999999992</v>
      </c>
      <c r="E206" s="70">
        <v>91264</v>
      </c>
      <c r="F206" s="70">
        <v>0.99129409999999996</v>
      </c>
      <c r="G206" s="70">
        <v>21.562999999999999</v>
      </c>
      <c r="H206" s="70"/>
      <c r="I206" s="70">
        <v>61</v>
      </c>
      <c r="J206" s="70">
        <v>95242</v>
      </c>
      <c r="K206" s="70">
        <v>417</v>
      </c>
      <c r="L206" s="70">
        <v>4.3821599999999998</v>
      </c>
      <c r="M206" s="70">
        <v>95033</v>
      </c>
      <c r="N206" s="70">
        <v>0.99544410000000005</v>
      </c>
      <c r="O206" s="71">
        <v>25.315999999999999</v>
      </c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1.75" customHeight="1">
      <c r="A207" s="69">
        <v>62</v>
      </c>
      <c r="B207" s="70">
        <v>90884</v>
      </c>
      <c r="C207" s="70">
        <v>828</v>
      </c>
      <c r="D207" s="70">
        <v>9.11402</v>
      </c>
      <c r="E207" s="70">
        <v>90470</v>
      </c>
      <c r="F207" s="70">
        <v>0.99037200000000003</v>
      </c>
      <c r="G207" s="70">
        <v>20.74</v>
      </c>
      <c r="H207" s="70"/>
      <c r="I207" s="70">
        <v>62</v>
      </c>
      <c r="J207" s="70">
        <v>94824</v>
      </c>
      <c r="K207" s="70">
        <v>449</v>
      </c>
      <c r="L207" s="70">
        <v>4.7303300000000004</v>
      </c>
      <c r="M207" s="70">
        <v>94600</v>
      </c>
      <c r="N207" s="70">
        <v>0.9950059</v>
      </c>
      <c r="O207" s="71">
        <v>24.425000000000001</v>
      </c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1.75" customHeight="1">
      <c r="A208" s="69">
        <v>63</v>
      </c>
      <c r="B208" s="70">
        <v>90056</v>
      </c>
      <c r="C208" s="70">
        <v>914</v>
      </c>
      <c r="D208" s="70">
        <v>10.146739999999999</v>
      </c>
      <c r="E208" s="70">
        <v>89599</v>
      </c>
      <c r="F208" s="70">
        <v>0.98956599999999995</v>
      </c>
      <c r="G208" s="70">
        <v>19.925999999999998</v>
      </c>
      <c r="H208" s="70"/>
      <c r="I208" s="70">
        <v>63</v>
      </c>
      <c r="J208" s="70">
        <v>94376</v>
      </c>
      <c r="K208" s="70">
        <v>496</v>
      </c>
      <c r="L208" s="70">
        <v>5.2590500000000002</v>
      </c>
      <c r="M208" s="70">
        <v>94127</v>
      </c>
      <c r="N208" s="70">
        <v>0.9946197</v>
      </c>
      <c r="O208" s="71">
        <v>23.539000000000001</v>
      </c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21.75" customHeight="1">
      <c r="A209" s="69">
        <v>64</v>
      </c>
      <c r="B209" s="70">
        <v>89142</v>
      </c>
      <c r="C209" s="70">
        <v>956</v>
      </c>
      <c r="D209" s="70">
        <v>10.72425</v>
      </c>
      <c r="E209" s="70">
        <v>88664</v>
      </c>
      <c r="F209" s="70">
        <v>0.98882579999999998</v>
      </c>
      <c r="G209" s="70">
        <v>19.125</v>
      </c>
      <c r="H209" s="70"/>
      <c r="I209" s="70">
        <v>64</v>
      </c>
      <c r="J209" s="70">
        <v>93879</v>
      </c>
      <c r="K209" s="70">
        <v>517</v>
      </c>
      <c r="L209" s="70">
        <v>5.5021899999999997</v>
      </c>
      <c r="M209" s="70">
        <v>93621</v>
      </c>
      <c r="N209" s="70">
        <v>0.99425790000000003</v>
      </c>
      <c r="O209" s="71">
        <v>22.661000000000001</v>
      </c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1.75" customHeight="1">
      <c r="A210" s="69">
        <v>65</v>
      </c>
      <c r="B210" s="70">
        <v>88186</v>
      </c>
      <c r="C210" s="70">
        <v>1026</v>
      </c>
      <c r="D210" s="70">
        <v>11.62903</v>
      </c>
      <c r="E210" s="70">
        <v>87673</v>
      </c>
      <c r="F210" s="70">
        <v>0.98777720000000002</v>
      </c>
      <c r="G210" s="70">
        <v>18.327000000000002</v>
      </c>
      <c r="H210" s="70"/>
      <c r="I210" s="70">
        <v>65</v>
      </c>
      <c r="J210" s="70">
        <v>93363</v>
      </c>
      <c r="K210" s="70">
        <v>559</v>
      </c>
      <c r="L210" s="70">
        <v>5.98339</v>
      </c>
      <c r="M210" s="70">
        <v>93083</v>
      </c>
      <c r="N210" s="70">
        <v>0.99369160000000001</v>
      </c>
      <c r="O210" s="71">
        <v>21.783000000000001</v>
      </c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21.75" customHeight="1">
      <c r="A211" s="69">
        <v>66</v>
      </c>
      <c r="B211" s="70">
        <v>87160</v>
      </c>
      <c r="C211" s="70">
        <v>1118</v>
      </c>
      <c r="D211" s="70">
        <v>12.82357</v>
      </c>
      <c r="E211" s="70">
        <v>86602</v>
      </c>
      <c r="F211" s="70">
        <v>0.98638170000000003</v>
      </c>
      <c r="G211" s="70">
        <v>17.536999999999999</v>
      </c>
      <c r="H211" s="70"/>
      <c r="I211" s="70">
        <v>66</v>
      </c>
      <c r="J211" s="70">
        <v>92804</v>
      </c>
      <c r="K211" s="70">
        <v>616</v>
      </c>
      <c r="L211" s="70">
        <v>6.6353900000000001</v>
      </c>
      <c r="M211" s="70">
        <v>92496</v>
      </c>
      <c r="N211" s="70">
        <v>0.99297899999999995</v>
      </c>
      <c r="O211" s="71">
        <v>20.911999999999999</v>
      </c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21.75" customHeight="1">
      <c r="A212" s="69">
        <v>67</v>
      </c>
      <c r="B212" s="70">
        <v>86043</v>
      </c>
      <c r="C212" s="70">
        <v>1241</v>
      </c>
      <c r="D212" s="70">
        <v>14.42343</v>
      </c>
      <c r="E212" s="70">
        <v>85422</v>
      </c>
      <c r="F212" s="70">
        <v>0.98483620000000005</v>
      </c>
      <c r="G212" s="70">
        <v>16.757999999999999</v>
      </c>
      <c r="H212" s="70"/>
      <c r="I212" s="70">
        <v>67</v>
      </c>
      <c r="J212" s="70">
        <v>92188</v>
      </c>
      <c r="K212" s="70">
        <v>683</v>
      </c>
      <c r="L212" s="70">
        <v>7.4091300000000002</v>
      </c>
      <c r="M212" s="70">
        <v>91847</v>
      </c>
      <c r="N212" s="70">
        <v>0.99229800000000001</v>
      </c>
      <c r="O212" s="71">
        <v>20.047999999999998</v>
      </c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21.75" customHeight="1">
      <c r="A213" s="69">
        <v>68</v>
      </c>
      <c r="B213" s="70">
        <v>84802</v>
      </c>
      <c r="C213" s="70">
        <v>1350</v>
      </c>
      <c r="D213" s="70">
        <v>15.91494</v>
      </c>
      <c r="E213" s="70">
        <v>84127</v>
      </c>
      <c r="F213" s="70">
        <v>0.98305469999999995</v>
      </c>
      <c r="G213" s="70">
        <v>15.996</v>
      </c>
      <c r="H213" s="70"/>
      <c r="I213" s="70">
        <v>68</v>
      </c>
      <c r="J213" s="70">
        <v>91505</v>
      </c>
      <c r="K213" s="70">
        <v>732</v>
      </c>
      <c r="L213" s="70">
        <v>7.9969799999999998</v>
      </c>
      <c r="M213" s="70">
        <v>91139</v>
      </c>
      <c r="N213" s="70">
        <v>0.99145570000000005</v>
      </c>
      <c r="O213" s="71">
        <v>19.193999999999999</v>
      </c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21.75" customHeight="1">
      <c r="A214" s="69">
        <v>69</v>
      </c>
      <c r="B214" s="70">
        <v>83452</v>
      </c>
      <c r="C214" s="70">
        <v>1501</v>
      </c>
      <c r="D214" s="70">
        <v>17.992229999999999</v>
      </c>
      <c r="E214" s="70">
        <v>82701</v>
      </c>
      <c r="F214" s="70">
        <v>0.98124400000000001</v>
      </c>
      <c r="G214" s="70">
        <v>15.246</v>
      </c>
      <c r="H214" s="70"/>
      <c r="I214" s="70">
        <v>69</v>
      </c>
      <c r="J214" s="70">
        <v>90774</v>
      </c>
      <c r="K214" s="70">
        <v>826</v>
      </c>
      <c r="L214" s="70">
        <v>9.0960999999999999</v>
      </c>
      <c r="M214" s="70">
        <v>90361</v>
      </c>
      <c r="N214" s="70">
        <v>0.99047180000000001</v>
      </c>
      <c r="O214" s="71">
        <v>18.344999999999999</v>
      </c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21.75" customHeight="1">
      <c r="A215" s="69">
        <v>70</v>
      </c>
      <c r="B215" s="70">
        <v>81951</v>
      </c>
      <c r="C215" s="70">
        <v>1601</v>
      </c>
      <c r="D215" s="70">
        <v>19.533840000000001</v>
      </c>
      <c r="E215" s="70">
        <v>81150</v>
      </c>
      <c r="F215" s="70">
        <v>0.97955490000000001</v>
      </c>
      <c r="G215" s="70">
        <v>14.516999999999999</v>
      </c>
      <c r="H215" s="70"/>
      <c r="I215" s="70">
        <v>70</v>
      </c>
      <c r="J215" s="70">
        <v>89948</v>
      </c>
      <c r="K215" s="70">
        <v>896</v>
      </c>
      <c r="L215" s="70">
        <v>9.9643300000000004</v>
      </c>
      <c r="M215" s="70">
        <v>89500</v>
      </c>
      <c r="N215" s="70">
        <v>0.98948670000000005</v>
      </c>
      <c r="O215" s="71">
        <v>17.507999999999999</v>
      </c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21.75" customHeight="1">
      <c r="A216" s="69">
        <v>71</v>
      </c>
      <c r="B216" s="70">
        <v>80350</v>
      </c>
      <c r="C216" s="70">
        <v>1717</v>
      </c>
      <c r="D216" s="70">
        <v>21.374549999999999</v>
      </c>
      <c r="E216" s="70">
        <v>79491</v>
      </c>
      <c r="F216" s="70">
        <v>0.97761600000000004</v>
      </c>
      <c r="G216" s="70">
        <v>13.795999999999999</v>
      </c>
      <c r="H216" s="70"/>
      <c r="I216" s="70">
        <v>71</v>
      </c>
      <c r="J216" s="70">
        <v>89052</v>
      </c>
      <c r="K216" s="70">
        <v>986</v>
      </c>
      <c r="L216" s="70">
        <v>11.06784</v>
      </c>
      <c r="M216" s="70">
        <v>88559</v>
      </c>
      <c r="N216" s="70">
        <v>0.98832330000000002</v>
      </c>
      <c r="O216" s="71">
        <v>16.68</v>
      </c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21.75" customHeight="1">
      <c r="A217" s="69">
        <v>72</v>
      </c>
      <c r="B217" s="70">
        <v>78632</v>
      </c>
      <c r="C217" s="70">
        <v>1841</v>
      </c>
      <c r="D217" s="70">
        <v>23.415430000000001</v>
      </c>
      <c r="E217" s="70">
        <v>77712</v>
      </c>
      <c r="F217" s="70">
        <v>0.97565760000000001</v>
      </c>
      <c r="G217" s="70">
        <v>13.086</v>
      </c>
      <c r="H217" s="70"/>
      <c r="I217" s="70">
        <v>72</v>
      </c>
      <c r="J217" s="70">
        <v>88066</v>
      </c>
      <c r="K217" s="70">
        <v>1083</v>
      </c>
      <c r="L217" s="70">
        <v>12.29241</v>
      </c>
      <c r="M217" s="70">
        <v>87525</v>
      </c>
      <c r="N217" s="70">
        <v>0.98708799999999997</v>
      </c>
      <c r="O217" s="71">
        <v>15.861000000000001</v>
      </c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21.75" customHeight="1">
      <c r="A218" s="69">
        <v>73</v>
      </c>
      <c r="B218" s="70">
        <v>76791</v>
      </c>
      <c r="C218" s="70">
        <v>1942</v>
      </c>
      <c r="D218" s="70">
        <v>25.291679999999999</v>
      </c>
      <c r="E218" s="70">
        <v>75820</v>
      </c>
      <c r="F218" s="70">
        <v>0.97321999999999997</v>
      </c>
      <c r="G218" s="70">
        <v>12.388</v>
      </c>
      <c r="H218" s="70"/>
      <c r="I218" s="70">
        <v>73</v>
      </c>
      <c r="J218" s="70">
        <v>86983</v>
      </c>
      <c r="K218" s="70">
        <v>1178</v>
      </c>
      <c r="L218" s="70">
        <v>13.539239999999999</v>
      </c>
      <c r="M218" s="70">
        <v>86395</v>
      </c>
      <c r="N218" s="70">
        <v>0.98567749999999998</v>
      </c>
      <c r="O218" s="71">
        <v>15.052</v>
      </c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1.75" customHeight="1">
      <c r="A219" s="69">
        <v>74</v>
      </c>
      <c r="B219" s="70">
        <v>74849</v>
      </c>
      <c r="C219" s="70">
        <v>2119</v>
      </c>
      <c r="D219" s="70">
        <v>28.306999999999999</v>
      </c>
      <c r="E219" s="70">
        <v>73790</v>
      </c>
      <c r="F219" s="70">
        <v>0.96999429999999998</v>
      </c>
      <c r="G219" s="70">
        <v>11.696</v>
      </c>
      <c r="H219" s="70"/>
      <c r="I219" s="70">
        <v>74</v>
      </c>
      <c r="J219" s="70">
        <v>85806</v>
      </c>
      <c r="K219" s="70">
        <v>1297</v>
      </c>
      <c r="L219" s="70">
        <v>15.11652</v>
      </c>
      <c r="M219" s="70">
        <v>85157</v>
      </c>
      <c r="N219" s="70">
        <v>0.98376110000000005</v>
      </c>
      <c r="O219" s="71">
        <v>14.250999999999999</v>
      </c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1.75" customHeight="1">
      <c r="A220" s="69">
        <v>75</v>
      </c>
      <c r="B220" s="70">
        <v>72730</v>
      </c>
      <c r="C220" s="70">
        <v>2309</v>
      </c>
      <c r="D220" s="70">
        <v>31.753830000000001</v>
      </c>
      <c r="E220" s="70">
        <v>71575</v>
      </c>
      <c r="F220" s="70">
        <v>0.96621889999999999</v>
      </c>
      <c r="G220" s="70">
        <v>11.023</v>
      </c>
      <c r="H220" s="70"/>
      <c r="I220" s="70">
        <v>75</v>
      </c>
      <c r="J220" s="70">
        <v>84509</v>
      </c>
      <c r="K220" s="70">
        <v>1469</v>
      </c>
      <c r="L220" s="70">
        <v>17.378419999999998</v>
      </c>
      <c r="M220" s="70">
        <v>83774</v>
      </c>
      <c r="N220" s="70">
        <v>0.98135760000000005</v>
      </c>
      <c r="O220" s="71">
        <v>13.462999999999999</v>
      </c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21.75" customHeight="1">
      <c r="A221" s="69">
        <v>76</v>
      </c>
      <c r="B221" s="70">
        <v>70421</v>
      </c>
      <c r="C221" s="70">
        <v>2526</v>
      </c>
      <c r="D221" s="70">
        <v>35.8748</v>
      </c>
      <c r="E221" s="70">
        <v>69158</v>
      </c>
      <c r="F221" s="70">
        <v>0.9618447</v>
      </c>
      <c r="G221" s="70">
        <v>10.368</v>
      </c>
      <c r="H221" s="70"/>
      <c r="I221" s="70">
        <v>76</v>
      </c>
      <c r="J221" s="70">
        <v>83040</v>
      </c>
      <c r="K221" s="70">
        <v>1655</v>
      </c>
      <c r="L221" s="70">
        <v>19.928719999999998</v>
      </c>
      <c r="M221" s="70">
        <v>82213</v>
      </c>
      <c r="N221" s="70">
        <v>0.97855099999999995</v>
      </c>
      <c r="O221" s="71">
        <v>12.692</v>
      </c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21.75" customHeight="1">
      <c r="A222" s="69">
        <v>77</v>
      </c>
      <c r="B222" s="70">
        <v>67894</v>
      </c>
      <c r="C222" s="70">
        <v>2751</v>
      </c>
      <c r="D222" s="70">
        <v>40.52055</v>
      </c>
      <c r="E222" s="70">
        <v>66519</v>
      </c>
      <c r="F222" s="70">
        <v>0.95696029999999999</v>
      </c>
      <c r="G222" s="70">
        <v>9.7349999999999994</v>
      </c>
      <c r="H222" s="70"/>
      <c r="I222" s="70">
        <v>77</v>
      </c>
      <c r="J222" s="70">
        <v>81385</v>
      </c>
      <c r="K222" s="70">
        <v>1872</v>
      </c>
      <c r="L222" s="70">
        <v>23.000139999999998</v>
      </c>
      <c r="M222" s="70">
        <v>80449</v>
      </c>
      <c r="N222" s="70">
        <v>0.97533080000000005</v>
      </c>
      <c r="O222" s="71">
        <v>11.94</v>
      </c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21.75" customHeight="1">
      <c r="A223" s="69">
        <v>78</v>
      </c>
      <c r="B223" s="70">
        <v>65143</v>
      </c>
      <c r="C223" s="70">
        <v>2975</v>
      </c>
      <c r="D223" s="70">
        <v>45.665280000000003</v>
      </c>
      <c r="E223" s="70">
        <v>63656</v>
      </c>
      <c r="F223" s="70">
        <v>0.95126010000000005</v>
      </c>
      <c r="G223" s="70">
        <v>9.125</v>
      </c>
      <c r="H223" s="70"/>
      <c r="I223" s="70">
        <v>78</v>
      </c>
      <c r="J223" s="70">
        <v>79513</v>
      </c>
      <c r="K223" s="70">
        <v>2097</v>
      </c>
      <c r="L223" s="70">
        <v>26.377459999999999</v>
      </c>
      <c r="M223" s="70">
        <v>78465</v>
      </c>
      <c r="N223" s="70">
        <v>0.97141889999999997</v>
      </c>
      <c r="O223" s="71">
        <v>11.209</v>
      </c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21.75" customHeight="1">
      <c r="A224" s="69">
        <v>79</v>
      </c>
      <c r="B224" s="70">
        <v>62169</v>
      </c>
      <c r="C224" s="70">
        <v>3230</v>
      </c>
      <c r="D224" s="70">
        <v>51.96163</v>
      </c>
      <c r="E224" s="70">
        <v>60553</v>
      </c>
      <c r="F224" s="70">
        <v>0.94461899999999999</v>
      </c>
      <c r="G224" s="70">
        <v>8.5380000000000003</v>
      </c>
      <c r="H224" s="70"/>
      <c r="I224" s="70">
        <v>79</v>
      </c>
      <c r="J224" s="70">
        <v>77416</v>
      </c>
      <c r="K224" s="70">
        <v>2388</v>
      </c>
      <c r="L224" s="70">
        <v>30.844429999999999</v>
      </c>
      <c r="M224" s="70">
        <v>76222</v>
      </c>
      <c r="N224" s="70">
        <v>0.96687140000000005</v>
      </c>
      <c r="O224" s="71">
        <v>10.499000000000001</v>
      </c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21.75" customHeight="1">
      <c r="A225" s="69">
        <v>80</v>
      </c>
      <c r="B225" s="70">
        <v>58938</v>
      </c>
      <c r="C225" s="70">
        <v>3477</v>
      </c>
      <c r="D225" s="70">
        <v>58.987839999999998</v>
      </c>
      <c r="E225" s="70">
        <v>57200</v>
      </c>
      <c r="F225" s="70">
        <v>0.9374981</v>
      </c>
      <c r="G225" s="70">
        <v>7.9779999999999998</v>
      </c>
      <c r="H225" s="70"/>
      <c r="I225" s="70">
        <v>80</v>
      </c>
      <c r="J225" s="70">
        <v>75028</v>
      </c>
      <c r="K225" s="70">
        <v>2662</v>
      </c>
      <c r="L225" s="70">
        <v>35.485379999999999</v>
      </c>
      <c r="M225" s="70">
        <v>73697</v>
      </c>
      <c r="N225" s="70">
        <v>0.9619993</v>
      </c>
      <c r="O225" s="71">
        <v>9.8170000000000002</v>
      </c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21.75" customHeight="1">
      <c r="A226" s="69">
        <v>81</v>
      </c>
      <c r="B226" s="70">
        <v>55461</v>
      </c>
      <c r="C226" s="70">
        <v>3674</v>
      </c>
      <c r="D226" s="70">
        <v>66.236270000000005</v>
      </c>
      <c r="E226" s="70">
        <v>53625</v>
      </c>
      <c r="F226" s="70">
        <v>0.92938679999999996</v>
      </c>
      <c r="G226" s="70">
        <v>7.4470000000000001</v>
      </c>
      <c r="H226" s="70"/>
      <c r="I226" s="70">
        <v>81</v>
      </c>
      <c r="J226" s="70">
        <v>72366</v>
      </c>
      <c r="K226" s="70">
        <v>2939</v>
      </c>
      <c r="L226" s="70">
        <v>40.608620000000002</v>
      </c>
      <c r="M226" s="70">
        <v>70896</v>
      </c>
      <c r="N226" s="70">
        <v>0.95639549999999995</v>
      </c>
      <c r="O226" s="71">
        <v>9.16</v>
      </c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21.75" customHeight="1">
      <c r="A227" s="69">
        <v>82</v>
      </c>
      <c r="B227" s="70">
        <v>51788</v>
      </c>
      <c r="C227" s="70">
        <v>3900</v>
      </c>
      <c r="D227" s="70">
        <v>75.300520000000006</v>
      </c>
      <c r="E227" s="70">
        <v>49838</v>
      </c>
      <c r="F227" s="70">
        <v>0.92040010000000005</v>
      </c>
      <c r="G227" s="70">
        <v>6.94</v>
      </c>
      <c r="H227" s="70"/>
      <c r="I227" s="70">
        <v>82</v>
      </c>
      <c r="J227" s="70">
        <v>69427</v>
      </c>
      <c r="K227" s="70">
        <v>3244</v>
      </c>
      <c r="L227" s="70">
        <v>46.727130000000002</v>
      </c>
      <c r="M227" s="70">
        <v>67805</v>
      </c>
      <c r="N227" s="70">
        <v>0.94993309999999997</v>
      </c>
      <c r="O227" s="71">
        <v>8.5269999999999992</v>
      </c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21.75" customHeight="1">
      <c r="A228" s="69">
        <v>83</v>
      </c>
      <c r="B228" s="70">
        <v>47888</v>
      </c>
      <c r="C228" s="70">
        <v>4035</v>
      </c>
      <c r="D228" s="70">
        <v>84.249470000000002</v>
      </c>
      <c r="E228" s="70">
        <v>45871</v>
      </c>
      <c r="F228" s="70">
        <v>0.910578</v>
      </c>
      <c r="G228" s="70">
        <v>6.4640000000000004</v>
      </c>
      <c r="H228" s="70"/>
      <c r="I228" s="70">
        <v>83</v>
      </c>
      <c r="J228" s="70">
        <v>66183</v>
      </c>
      <c r="K228" s="70">
        <v>3545</v>
      </c>
      <c r="L228" s="70">
        <v>53.57047</v>
      </c>
      <c r="M228" s="70">
        <v>64410</v>
      </c>
      <c r="N228" s="70">
        <v>0.94253399999999998</v>
      </c>
      <c r="O228" s="71">
        <v>7.92</v>
      </c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21.75" customHeight="1">
      <c r="A229" s="69">
        <v>84</v>
      </c>
      <c r="B229" s="70">
        <v>43854</v>
      </c>
      <c r="C229" s="70">
        <v>4169</v>
      </c>
      <c r="D229" s="70">
        <v>95.070480000000003</v>
      </c>
      <c r="E229" s="70">
        <v>41769</v>
      </c>
      <c r="F229" s="70">
        <v>0.89946780000000004</v>
      </c>
      <c r="G229" s="70">
        <v>6.0129999999999999</v>
      </c>
      <c r="H229" s="70"/>
      <c r="I229" s="70">
        <v>84</v>
      </c>
      <c r="J229" s="70">
        <v>62637</v>
      </c>
      <c r="K229" s="70">
        <v>3857</v>
      </c>
      <c r="L229" s="70">
        <v>61.582009999999997</v>
      </c>
      <c r="M229" s="70">
        <v>60709</v>
      </c>
      <c r="N229" s="70">
        <v>0.93353010000000003</v>
      </c>
      <c r="O229" s="71">
        <v>7.34</v>
      </c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21.75" customHeight="1">
      <c r="A230" s="69">
        <v>85</v>
      </c>
      <c r="B230" s="70">
        <v>39685</v>
      </c>
      <c r="C230" s="70">
        <v>4229</v>
      </c>
      <c r="D230" s="70">
        <v>106.56762999999999</v>
      </c>
      <c r="E230" s="70">
        <v>37570</v>
      </c>
      <c r="F230" s="70">
        <v>0.88723370000000001</v>
      </c>
      <c r="G230" s="70">
        <v>5.5919999999999996</v>
      </c>
      <c r="H230" s="70"/>
      <c r="I230" s="70">
        <v>85</v>
      </c>
      <c r="J230" s="70">
        <v>58780</v>
      </c>
      <c r="K230" s="70">
        <v>4213</v>
      </c>
      <c r="L230" s="70">
        <v>71.678539999999998</v>
      </c>
      <c r="M230" s="70">
        <v>56673</v>
      </c>
      <c r="N230" s="70">
        <v>0.92300059999999995</v>
      </c>
      <c r="O230" s="71">
        <v>6.7889999999999997</v>
      </c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21.75" customHeight="1">
      <c r="A231" s="69">
        <v>86</v>
      </c>
      <c r="B231" s="70">
        <v>35455</v>
      </c>
      <c r="C231" s="70">
        <v>4244</v>
      </c>
      <c r="D231" s="70">
        <v>119.7043</v>
      </c>
      <c r="E231" s="70">
        <v>33333</v>
      </c>
      <c r="F231" s="70">
        <v>0.87436769999999997</v>
      </c>
      <c r="G231" s="70">
        <v>5.1989999999999998</v>
      </c>
      <c r="H231" s="70"/>
      <c r="I231" s="70">
        <v>86</v>
      </c>
      <c r="J231" s="70">
        <v>54567</v>
      </c>
      <c r="K231" s="70">
        <v>4514</v>
      </c>
      <c r="L231" s="70">
        <v>82.731030000000004</v>
      </c>
      <c r="M231" s="70">
        <v>52310</v>
      </c>
      <c r="N231" s="70">
        <v>0.91155160000000002</v>
      </c>
      <c r="O231" s="71">
        <v>6.2750000000000004</v>
      </c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21.75" customHeight="1">
      <c r="A232" s="69">
        <v>87</v>
      </c>
      <c r="B232" s="70">
        <v>31211</v>
      </c>
      <c r="C232" s="70">
        <v>4131</v>
      </c>
      <c r="D232" s="70">
        <v>132.36649</v>
      </c>
      <c r="E232" s="70">
        <v>29146</v>
      </c>
      <c r="F232" s="70">
        <v>0.86028660000000001</v>
      </c>
      <c r="G232" s="70">
        <v>4.8380000000000001</v>
      </c>
      <c r="H232" s="70"/>
      <c r="I232" s="70">
        <v>87</v>
      </c>
      <c r="J232" s="70">
        <v>50052</v>
      </c>
      <c r="K232" s="70">
        <v>4739</v>
      </c>
      <c r="L232" s="70">
        <v>94.681420000000003</v>
      </c>
      <c r="M232" s="70">
        <v>47683</v>
      </c>
      <c r="N232" s="70">
        <v>0.89852929999999998</v>
      </c>
      <c r="O232" s="71">
        <v>5.7949999999999999</v>
      </c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21.75" customHeight="1">
      <c r="A233" s="69">
        <v>88</v>
      </c>
      <c r="B233" s="70">
        <v>27080</v>
      </c>
      <c r="C233" s="70">
        <v>4013</v>
      </c>
      <c r="D233" s="70">
        <v>148.18116000000001</v>
      </c>
      <c r="E233" s="70">
        <v>25074</v>
      </c>
      <c r="F233" s="70">
        <v>0.84433150000000001</v>
      </c>
      <c r="G233" s="70">
        <v>4.5</v>
      </c>
      <c r="H233" s="70"/>
      <c r="I233" s="70">
        <v>88</v>
      </c>
      <c r="J233" s="70">
        <v>45313</v>
      </c>
      <c r="K233" s="70">
        <v>4938</v>
      </c>
      <c r="L233" s="70">
        <v>108.97008</v>
      </c>
      <c r="M233" s="70">
        <v>42845</v>
      </c>
      <c r="N233" s="70">
        <v>0.88369169999999997</v>
      </c>
      <c r="O233" s="71">
        <v>5.3490000000000002</v>
      </c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21.75" customHeight="1">
      <c r="A234" s="69">
        <v>89</v>
      </c>
      <c r="B234" s="70">
        <v>23067</v>
      </c>
      <c r="C234" s="70">
        <v>3794</v>
      </c>
      <c r="D234" s="70">
        <v>164.45842999999999</v>
      </c>
      <c r="E234" s="70">
        <v>21170</v>
      </c>
      <c r="F234" s="70">
        <v>0.82963229999999999</v>
      </c>
      <c r="G234" s="70">
        <v>4.1959999999999997</v>
      </c>
      <c r="H234" s="70"/>
      <c r="I234" s="70">
        <v>89</v>
      </c>
      <c r="J234" s="70">
        <v>40376</v>
      </c>
      <c r="K234" s="70">
        <v>5029</v>
      </c>
      <c r="L234" s="70">
        <v>124.54405</v>
      </c>
      <c r="M234" s="70">
        <v>37861</v>
      </c>
      <c r="N234" s="70">
        <v>0.86950709999999998</v>
      </c>
      <c r="O234" s="71">
        <v>4.9420000000000002</v>
      </c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21.75" customHeight="1">
      <c r="A235" s="69">
        <v>90</v>
      </c>
      <c r="B235" s="70">
        <v>19274</v>
      </c>
      <c r="C235" s="70">
        <v>3420</v>
      </c>
      <c r="D235" s="70">
        <v>177.44016999999999</v>
      </c>
      <c r="E235" s="70">
        <v>17564</v>
      </c>
      <c r="F235" s="70">
        <v>0.81925899999999996</v>
      </c>
      <c r="G235" s="70">
        <v>3.9239999999999999</v>
      </c>
      <c r="H235" s="70"/>
      <c r="I235" s="70">
        <v>90</v>
      </c>
      <c r="J235" s="70">
        <v>35347</v>
      </c>
      <c r="K235" s="70">
        <v>4853</v>
      </c>
      <c r="L235" s="70">
        <v>137.28795</v>
      </c>
      <c r="M235" s="70">
        <v>32921</v>
      </c>
      <c r="N235" s="70">
        <v>0.85785710000000004</v>
      </c>
      <c r="O235" s="71">
        <v>4.5739999999999998</v>
      </c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21.75" customHeight="1">
      <c r="A236" s="69">
        <v>91</v>
      </c>
      <c r="B236" s="70">
        <v>15854</v>
      </c>
      <c r="C236" s="70">
        <v>2929</v>
      </c>
      <c r="D236" s="70">
        <v>184.75389000000001</v>
      </c>
      <c r="E236" s="70">
        <v>14389</v>
      </c>
      <c r="F236" s="70">
        <v>0.81058699999999995</v>
      </c>
      <c r="G236" s="70">
        <v>3.6619999999999999</v>
      </c>
      <c r="H236" s="70"/>
      <c r="I236" s="70">
        <v>91</v>
      </c>
      <c r="J236" s="70">
        <v>30494</v>
      </c>
      <c r="K236" s="70">
        <v>4506</v>
      </c>
      <c r="L236" s="70">
        <v>147.77034</v>
      </c>
      <c r="M236" s="70">
        <v>28241</v>
      </c>
      <c r="N236" s="70">
        <v>0.84685779999999999</v>
      </c>
      <c r="O236" s="71">
        <v>4.2229999999999999</v>
      </c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21.75" customHeight="1">
      <c r="A237" s="69">
        <v>92</v>
      </c>
      <c r="B237" s="70">
        <v>12925</v>
      </c>
      <c r="C237" s="70">
        <v>2522</v>
      </c>
      <c r="D237" s="70">
        <v>195.12806</v>
      </c>
      <c r="E237" s="70">
        <v>11664</v>
      </c>
      <c r="F237" s="70">
        <v>0.7957727</v>
      </c>
      <c r="G237" s="70">
        <v>3.379</v>
      </c>
      <c r="H237" s="70"/>
      <c r="I237" s="70">
        <v>92</v>
      </c>
      <c r="J237" s="70">
        <v>25988</v>
      </c>
      <c r="K237" s="70">
        <v>4144</v>
      </c>
      <c r="L237" s="70">
        <v>159.44560000000001</v>
      </c>
      <c r="M237" s="70">
        <v>23916</v>
      </c>
      <c r="N237" s="70">
        <v>0.83169210000000005</v>
      </c>
      <c r="O237" s="71">
        <v>3.8679999999999999</v>
      </c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21.75" customHeight="1">
      <c r="A238" s="69">
        <v>93</v>
      </c>
      <c r="B238" s="70">
        <v>10403</v>
      </c>
      <c r="C238" s="70">
        <v>2242</v>
      </c>
      <c r="D238" s="70">
        <v>215.5326</v>
      </c>
      <c r="E238" s="70">
        <v>9282</v>
      </c>
      <c r="F238" s="70">
        <v>0.76840200000000003</v>
      </c>
      <c r="G238" s="70">
        <v>3.077</v>
      </c>
      <c r="H238" s="70"/>
      <c r="I238" s="70">
        <v>93</v>
      </c>
      <c r="J238" s="70">
        <v>21844</v>
      </c>
      <c r="K238" s="70">
        <v>3907</v>
      </c>
      <c r="L238" s="70">
        <v>178.85123999999999</v>
      </c>
      <c r="M238" s="70">
        <v>19891</v>
      </c>
      <c r="N238" s="70">
        <v>0.80494710000000003</v>
      </c>
      <c r="O238" s="71">
        <v>3.5070000000000001</v>
      </c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21.75" customHeight="1">
      <c r="A239" s="69">
        <v>94</v>
      </c>
      <c r="B239" s="70">
        <v>8161</v>
      </c>
      <c r="C239" s="70">
        <v>2057</v>
      </c>
      <c r="D239" s="70">
        <v>252.07739000000001</v>
      </c>
      <c r="E239" s="70">
        <v>7132</v>
      </c>
      <c r="F239" s="70">
        <v>0.73160480000000006</v>
      </c>
      <c r="G239" s="70">
        <v>2.7850000000000001</v>
      </c>
      <c r="H239" s="70"/>
      <c r="I239" s="70">
        <v>94</v>
      </c>
      <c r="J239" s="70">
        <v>17938</v>
      </c>
      <c r="K239" s="70">
        <v>3853</v>
      </c>
      <c r="L239" s="70">
        <v>214.78327999999999</v>
      </c>
      <c r="M239" s="70">
        <v>16011</v>
      </c>
      <c r="N239" s="70">
        <v>0.76934420000000003</v>
      </c>
      <c r="O239" s="71">
        <v>3.1619999999999999</v>
      </c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21.75" customHeight="1">
      <c r="A240" s="69">
        <v>95</v>
      </c>
      <c r="B240" s="70">
        <v>6103</v>
      </c>
      <c r="C240" s="70">
        <v>1771</v>
      </c>
      <c r="D240" s="70">
        <v>290.21265</v>
      </c>
      <c r="E240" s="70">
        <v>5218</v>
      </c>
      <c r="F240" s="70">
        <v>0.699878</v>
      </c>
      <c r="G240" s="70">
        <v>2.5550000000000002</v>
      </c>
      <c r="H240" s="70"/>
      <c r="I240" s="70">
        <v>95</v>
      </c>
      <c r="J240" s="70">
        <v>14085</v>
      </c>
      <c r="K240" s="70">
        <v>3533</v>
      </c>
      <c r="L240" s="70">
        <v>250.86994999999999</v>
      </c>
      <c r="M240" s="70">
        <v>12318</v>
      </c>
      <c r="N240" s="70">
        <v>0.73933970000000004</v>
      </c>
      <c r="O240" s="71">
        <v>2.89</v>
      </c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21.75" customHeight="1">
      <c r="A241" s="69">
        <v>96</v>
      </c>
      <c r="B241" s="70">
        <v>4332</v>
      </c>
      <c r="C241" s="70">
        <v>1361</v>
      </c>
      <c r="D241" s="70">
        <v>314.08298000000002</v>
      </c>
      <c r="E241" s="70">
        <v>3652</v>
      </c>
      <c r="F241" s="70">
        <v>0.67959250000000004</v>
      </c>
      <c r="G241" s="70">
        <v>2.395</v>
      </c>
      <c r="H241" s="70"/>
      <c r="I241" s="70">
        <v>96</v>
      </c>
      <c r="J241" s="70">
        <v>10551</v>
      </c>
      <c r="K241" s="70">
        <v>2888</v>
      </c>
      <c r="L241" s="70">
        <v>273.72917000000001</v>
      </c>
      <c r="M241" s="70">
        <v>9107</v>
      </c>
      <c r="N241" s="70">
        <v>0.71912949999999998</v>
      </c>
      <c r="O241" s="71">
        <v>2.6909999999999998</v>
      </c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21.75" customHeight="1">
      <c r="A242" s="69">
        <v>97</v>
      </c>
      <c r="B242" s="70">
        <v>2972</v>
      </c>
      <c r="C242" s="70">
        <v>979</v>
      </c>
      <c r="D242" s="70">
        <v>329.62801999999999</v>
      </c>
      <c r="E242" s="70">
        <v>2482</v>
      </c>
      <c r="F242" s="70">
        <v>0.66613080000000002</v>
      </c>
      <c r="G242" s="70">
        <v>2.2629999999999999</v>
      </c>
      <c r="H242" s="70"/>
      <c r="I242" s="70">
        <v>97</v>
      </c>
      <c r="J242" s="70">
        <v>7663</v>
      </c>
      <c r="K242" s="70">
        <v>2228</v>
      </c>
      <c r="L242" s="70">
        <v>290.70344999999998</v>
      </c>
      <c r="M242" s="70">
        <v>6549</v>
      </c>
      <c r="N242" s="70">
        <v>0.70361680000000004</v>
      </c>
      <c r="O242" s="71">
        <v>2.516</v>
      </c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21.75" customHeight="1">
      <c r="A243" s="69">
        <v>98</v>
      </c>
      <c r="B243" s="70">
        <v>1992</v>
      </c>
      <c r="C243" s="70">
        <v>678</v>
      </c>
      <c r="D243" s="70">
        <v>340.19585999999998</v>
      </c>
      <c r="E243" s="70">
        <v>1653</v>
      </c>
      <c r="F243" s="70">
        <v>0.65369239999999995</v>
      </c>
      <c r="G243" s="70">
        <v>2.129</v>
      </c>
      <c r="H243" s="70"/>
      <c r="I243" s="70">
        <v>98</v>
      </c>
      <c r="J243" s="70">
        <v>5435</v>
      </c>
      <c r="K243" s="70">
        <v>1655</v>
      </c>
      <c r="L243" s="70">
        <v>304.39069000000001</v>
      </c>
      <c r="M243" s="70">
        <v>4608</v>
      </c>
      <c r="N243" s="70">
        <v>0.68746560000000001</v>
      </c>
      <c r="O243" s="71">
        <v>2.343</v>
      </c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21.75" customHeight="1">
      <c r="A244" s="69">
        <v>99</v>
      </c>
      <c r="B244" s="70">
        <v>1314</v>
      </c>
      <c r="C244" s="70">
        <v>467</v>
      </c>
      <c r="D244" s="70">
        <v>355.57060000000001</v>
      </c>
      <c r="E244" s="70">
        <v>1081</v>
      </c>
      <c r="F244" s="70">
        <v>0.63163519999999995</v>
      </c>
      <c r="G244" s="70">
        <v>1.9690000000000001</v>
      </c>
      <c r="H244" s="70"/>
      <c r="I244" s="70">
        <v>99</v>
      </c>
      <c r="J244" s="70">
        <v>3781</v>
      </c>
      <c r="K244" s="70">
        <v>1226</v>
      </c>
      <c r="L244" s="70">
        <v>324.24180000000001</v>
      </c>
      <c r="M244" s="70">
        <v>3168</v>
      </c>
      <c r="N244" s="70">
        <v>0.66246059999999996</v>
      </c>
      <c r="O244" s="71">
        <v>2.149</v>
      </c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21.75" customHeight="1">
      <c r="A245" s="69">
        <v>100</v>
      </c>
      <c r="B245" s="70">
        <v>847</v>
      </c>
      <c r="C245" s="70">
        <v>329</v>
      </c>
      <c r="D245" s="70">
        <v>388.21821999999997</v>
      </c>
      <c r="E245" s="70">
        <v>683</v>
      </c>
      <c r="F245" s="70">
        <v>0.59040769999999998</v>
      </c>
      <c r="G245" s="70">
        <v>1.78</v>
      </c>
      <c r="H245" s="70"/>
      <c r="I245" s="70">
        <v>100</v>
      </c>
      <c r="J245" s="70">
        <v>2555</v>
      </c>
      <c r="K245" s="70">
        <v>913</v>
      </c>
      <c r="L245" s="70">
        <v>357.21742999999998</v>
      </c>
      <c r="M245" s="70">
        <v>2099</v>
      </c>
      <c r="N245" s="70">
        <v>0.62209780000000003</v>
      </c>
      <c r="O245" s="71">
        <v>1.94</v>
      </c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21.75" customHeight="1">
      <c r="A246" s="69">
        <v>101</v>
      </c>
      <c r="B246" s="70">
        <v>518</v>
      </c>
      <c r="C246" s="70">
        <v>230</v>
      </c>
      <c r="D246" s="70">
        <v>444.52976000000001</v>
      </c>
      <c r="E246" s="70">
        <v>403</v>
      </c>
      <c r="F246" s="70">
        <v>0.5433557</v>
      </c>
      <c r="G246" s="70">
        <v>1.5920000000000001</v>
      </c>
      <c r="H246" s="70"/>
      <c r="I246" s="70">
        <v>101</v>
      </c>
      <c r="J246" s="70">
        <v>1642</v>
      </c>
      <c r="K246" s="70">
        <v>673</v>
      </c>
      <c r="L246" s="70">
        <v>410.08235999999999</v>
      </c>
      <c r="M246" s="70">
        <v>1306</v>
      </c>
      <c r="N246" s="70">
        <v>0.57787180000000005</v>
      </c>
      <c r="O246" s="71">
        <v>1.7410000000000001</v>
      </c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21.75" customHeight="1">
      <c r="A247" s="69">
        <v>102</v>
      </c>
      <c r="B247" s="70">
        <v>288</v>
      </c>
      <c r="C247" s="70">
        <v>138</v>
      </c>
      <c r="D247" s="70">
        <v>478.45391000000001</v>
      </c>
      <c r="E247" s="70">
        <v>219</v>
      </c>
      <c r="F247" s="70">
        <v>0.50976739999999998</v>
      </c>
      <c r="G247" s="70">
        <v>1.4670000000000001</v>
      </c>
      <c r="H247" s="70"/>
      <c r="I247" s="70">
        <v>102</v>
      </c>
      <c r="J247" s="70">
        <v>969</v>
      </c>
      <c r="K247" s="70">
        <v>429</v>
      </c>
      <c r="L247" s="70">
        <v>442.54782</v>
      </c>
      <c r="M247" s="70">
        <v>754</v>
      </c>
      <c r="N247" s="70">
        <v>0.54562509999999997</v>
      </c>
      <c r="O247" s="71">
        <v>1.6040000000000001</v>
      </c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21.75" customHeight="1">
      <c r="A248" s="69">
        <v>103</v>
      </c>
      <c r="B248" s="70">
        <v>150</v>
      </c>
      <c r="C248" s="70">
        <v>77</v>
      </c>
      <c r="D248" s="70">
        <v>512.81665999999996</v>
      </c>
      <c r="E248" s="70">
        <v>112</v>
      </c>
      <c r="F248" s="70">
        <v>0.47588170000000002</v>
      </c>
      <c r="G248" s="70">
        <v>1.353</v>
      </c>
      <c r="H248" s="70"/>
      <c r="I248" s="70">
        <v>103</v>
      </c>
      <c r="J248" s="70">
        <v>540</v>
      </c>
      <c r="K248" s="70">
        <v>257</v>
      </c>
      <c r="L248" s="70">
        <v>475.59122000000002</v>
      </c>
      <c r="M248" s="70">
        <v>412</v>
      </c>
      <c r="N248" s="70">
        <v>0.51293900000000003</v>
      </c>
      <c r="O248" s="71">
        <v>1.48</v>
      </c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21.75" customHeight="1">
      <c r="A249" s="69">
        <v>104</v>
      </c>
      <c r="B249" s="70">
        <v>73</v>
      </c>
      <c r="C249" s="70">
        <v>40</v>
      </c>
      <c r="D249" s="70">
        <v>547.31614000000002</v>
      </c>
      <c r="E249" s="70">
        <v>53</v>
      </c>
      <c r="F249" s="70">
        <v>0.44198929999999997</v>
      </c>
      <c r="G249" s="70">
        <v>1.252</v>
      </c>
      <c r="H249" s="70"/>
      <c r="I249" s="70">
        <v>104</v>
      </c>
      <c r="J249" s="70">
        <v>283</v>
      </c>
      <c r="K249" s="70">
        <v>144</v>
      </c>
      <c r="L249" s="70">
        <v>508.93270000000001</v>
      </c>
      <c r="M249" s="70">
        <v>211</v>
      </c>
      <c r="N249" s="70">
        <v>0.48008469999999998</v>
      </c>
      <c r="O249" s="71">
        <v>1.3680000000000001</v>
      </c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21.75" customHeight="1">
      <c r="A250" s="69">
        <v>105</v>
      </c>
      <c r="B250" s="70">
        <v>33</v>
      </c>
      <c r="C250" s="70">
        <v>19</v>
      </c>
      <c r="D250" s="70">
        <v>581.63541999999995</v>
      </c>
      <c r="E250" s="70">
        <v>23</v>
      </c>
      <c r="F250" s="70">
        <v>0.4083871</v>
      </c>
      <c r="G250" s="70">
        <v>1.161</v>
      </c>
      <c r="H250" s="70"/>
      <c r="I250" s="70">
        <v>105</v>
      </c>
      <c r="J250" s="70">
        <v>139</v>
      </c>
      <c r="K250" s="70">
        <v>75</v>
      </c>
      <c r="L250" s="70">
        <v>542.28002000000004</v>
      </c>
      <c r="M250" s="70">
        <v>101</v>
      </c>
      <c r="N250" s="70">
        <v>0.44733919999999999</v>
      </c>
      <c r="O250" s="71">
        <v>1.2689999999999999</v>
      </c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21.75" customHeight="1">
      <c r="A251" s="69">
        <v>106</v>
      </c>
      <c r="B251" s="70">
        <v>14</v>
      </c>
      <c r="C251" s="70">
        <v>9</v>
      </c>
      <c r="D251" s="70">
        <v>615.46176000000003</v>
      </c>
      <c r="E251" s="70">
        <v>10</v>
      </c>
      <c r="F251" s="70">
        <v>0.37536510000000001</v>
      </c>
      <c r="G251" s="70">
        <v>1.08</v>
      </c>
      <c r="H251" s="70"/>
      <c r="I251" s="70">
        <v>106</v>
      </c>
      <c r="J251" s="70">
        <v>64</v>
      </c>
      <c r="K251" s="70">
        <v>37</v>
      </c>
      <c r="L251" s="70">
        <v>575.34023999999999</v>
      </c>
      <c r="M251" s="70">
        <v>45</v>
      </c>
      <c r="N251" s="70">
        <v>0.41497709999999999</v>
      </c>
      <c r="O251" s="71">
        <v>1.179</v>
      </c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21.75" customHeight="1">
      <c r="A252" s="69">
        <v>107</v>
      </c>
      <c r="B252" s="70">
        <v>5</v>
      </c>
      <c r="C252" s="70">
        <v>3</v>
      </c>
      <c r="D252" s="70">
        <v>648.48982999999998</v>
      </c>
      <c r="E252" s="70">
        <v>4</v>
      </c>
      <c r="F252" s="70">
        <v>0.34320020000000001</v>
      </c>
      <c r="G252" s="70">
        <v>1.0069999999999999</v>
      </c>
      <c r="H252" s="70"/>
      <c r="I252" s="70">
        <v>107</v>
      </c>
      <c r="J252" s="70">
        <v>27</v>
      </c>
      <c r="K252" s="70">
        <v>16</v>
      </c>
      <c r="L252" s="70">
        <v>607.82393000000002</v>
      </c>
      <c r="M252" s="70">
        <v>19</v>
      </c>
      <c r="N252" s="70">
        <v>0.38326369999999998</v>
      </c>
      <c r="O252" s="71">
        <v>1.099</v>
      </c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21.75" customHeight="1">
      <c r="A253" s="69">
        <v>108</v>
      </c>
      <c r="B253" s="70">
        <v>2</v>
      </c>
      <c r="C253" s="70">
        <v>1</v>
      </c>
      <c r="D253" s="70">
        <v>680.44060000000002</v>
      </c>
      <c r="E253" s="70">
        <v>1</v>
      </c>
      <c r="F253" s="70">
        <v>0.31214429999999999</v>
      </c>
      <c r="G253" s="70">
        <v>0.94299999999999995</v>
      </c>
      <c r="H253" s="70"/>
      <c r="I253" s="70">
        <v>108</v>
      </c>
      <c r="J253" s="70">
        <v>11</v>
      </c>
      <c r="K253" s="70">
        <v>7</v>
      </c>
      <c r="L253" s="70">
        <v>639.46185000000003</v>
      </c>
      <c r="M253" s="70">
        <v>7</v>
      </c>
      <c r="N253" s="70">
        <v>0.3524427</v>
      </c>
      <c r="O253" s="71">
        <v>1.028</v>
      </c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21.75" customHeight="1">
      <c r="A254" s="69">
        <v>109</v>
      </c>
      <c r="B254" s="70">
        <v>1</v>
      </c>
      <c r="C254" s="70">
        <v>0</v>
      </c>
      <c r="D254" s="70">
        <v>711.06002999999998</v>
      </c>
      <c r="E254" s="70">
        <v>0</v>
      </c>
      <c r="F254" s="70">
        <v>0.28242260000000002</v>
      </c>
      <c r="G254" s="70">
        <v>0.88600000000000001</v>
      </c>
      <c r="H254" s="70"/>
      <c r="I254" s="70">
        <v>109</v>
      </c>
      <c r="J254" s="70">
        <v>4</v>
      </c>
      <c r="K254" s="70">
        <v>3</v>
      </c>
      <c r="L254" s="70">
        <v>670.01099999999997</v>
      </c>
      <c r="M254" s="70">
        <v>3</v>
      </c>
      <c r="N254" s="70">
        <v>0.32273279999999999</v>
      </c>
      <c r="O254" s="71">
        <v>0.96499999999999997</v>
      </c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21.75" customHeight="1">
      <c r="A255" s="69">
        <v>110</v>
      </c>
      <c r="B255" s="70">
        <v>0</v>
      </c>
      <c r="C255" s="70">
        <v>0</v>
      </c>
      <c r="D255" s="70">
        <v>740.13346000000001</v>
      </c>
      <c r="E255" s="70">
        <v>0</v>
      </c>
      <c r="F255" s="70">
        <v>0.25422460000000002</v>
      </c>
      <c r="G255" s="70">
        <v>0.83599999999999997</v>
      </c>
      <c r="H255" s="70"/>
      <c r="I255" s="70">
        <v>110</v>
      </c>
      <c r="J255" s="70">
        <v>1</v>
      </c>
      <c r="K255" s="70">
        <v>1</v>
      </c>
      <c r="L255" s="70">
        <v>699.25640999999996</v>
      </c>
      <c r="M255" s="70">
        <v>1</v>
      </c>
      <c r="N255" s="70">
        <v>0.29432390000000003</v>
      </c>
      <c r="O255" s="71">
        <v>0.90900000000000003</v>
      </c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21.75" customHeight="1">
      <c r="A256" s="69">
        <v>111</v>
      </c>
      <c r="B256" s="70">
        <v>0</v>
      </c>
      <c r="C256" s="70">
        <v>0</v>
      </c>
      <c r="D256" s="70">
        <v>767.48621000000003</v>
      </c>
      <c r="E256" s="70">
        <v>0</v>
      </c>
      <c r="F256" s="70">
        <v>0.2277026</v>
      </c>
      <c r="G256" s="70">
        <v>0.79100000000000004</v>
      </c>
      <c r="H256" s="70"/>
      <c r="I256" s="70">
        <v>111</v>
      </c>
      <c r="J256" s="70">
        <v>0</v>
      </c>
      <c r="K256" s="70">
        <v>0</v>
      </c>
      <c r="L256" s="70">
        <v>727.02230999999995</v>
      </c>
      <c r="M256" s="70">
        <v>0</v>
      </c>
      <c r="N256" s="70">
        <v>0.26736979999999999</v>
      </c>
      <c r="O256" s="71">
        <v>0.85899999999999999</v>
      </c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21.75" customHeight="1">
      <c r="A257" s="69">
        <v>112</v>
      </c>
      <c r="B257" s="70">
        <v>0</v>
      </c>
      <c r="C257" s="70">
        <v>0</v>
      </c>
      <c r="D257" s="70">
        <v>792.98934999999994</v>
      </c>
      <c r="E257" s="70">
        <v>0</v>
      </c>
      <c r="F257" s="70">
        <v>0.20296919999999999</v>
      </c>
      <c r="G257" s="70">
        <v>0.752</v>
      </c>
      <c r="H257" s="70"/>
      <c r="I257" s="70">
        <v>112</v>
      </c>
      <c r="J257" s="70">
        <v>0</v>
      </c>
      <c r="K257" s="70">
        <v>0</v>
      </c>
      <c r="L257" s="70">
        <v>753.17375000000004</v>
      </c>
      <c r="M257" s="70">
        <v>0</v>
      </c>
      <c r="N257" s="70">
        <v>0.24198810000000001</v>
      </c>
      <c r="O257" s="71">
        <v>0.81499999999999995</v>
      </c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21.75" customHeight="1">
      <c r="A258" s="69">
        <v>113</v>
      </c>
      <c r="B258" s="70">
        <v>0</v>
      </c>
      <c r="C258" s="70">
        <v>0</v>
      </c>
      <c r="D258" s="70">
        <v>816.55394000000001</v>
      </c>
      <c r="E258" s="70">
        <v>0</v>
      </c>
      <c r="F258" s="70">
        <v>0.18010080000000001</v>
      </c>
      <c r="G258" s="70">
        <v>0.71799999999999997</v>
      </c>
      <c r="H258" s="70"/>
      <c r="I258" s="70">
        <v>113</v>
      </c>
      <c r="J258" s="70">
        <v>0</v>
      </c>
      <c r="K258" s="70">
        <v>0</v>
      </c>
      <c r="L258" s="70">
        <v>777.61312999999996</v>
      </c>
      <c r="M258" s="70">
        <v>0</v>
      </c>
      <c r="N258" s="70">
        <v>0.21826280000000001</v>
      </c>
      <c r="O258" s="71">
        <v>0.77600000000000002</v>
      </c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21.75" customHeight="1">
      <c r="A259" s="69">
        <v>114</v>
      </c>
      <c r="B259" s="70">
        <v>0</v>
      </c>
      <c r="C259" s="70">
        <v>0</v>
      </c>
      <c r="D259" s="70">
        <v>838.13469999999995</v>
      </c>
      <c r="E259" s="70">
        <v>0</v>
      </c>
      <c r="F259" s="70">
        <v>0.15913649999999999</v>
      </c>
      <c r="G259" s="70">
        <v>0.68799999999999994</v>
      </c>
      <c r="H259" s="70"/>
      <c r="I259" s="70">
        <v>114</v>
      </c>
      <c r="J259" s="70">
        <v>0</v>
      </c>
      <c r="K259" s="70">
        <v>0</v>
      </c>
      <c r="L259" s="70">
        <v>800.28182000000004</v>
      </c>
      <c r="M259" s="70">
        <v>0</v>
      </c>
      <c r="N259" s="70">
        <v>0.1962429</v>
      </c>
      <c r="O259" s="71">
        <v>0.74199999999999999</v>
      </c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21.75" customHeight="1">
      <c r="A260" s="69">
        <v>115</v>
      </c>
      <c r="B260" s="70">
        <v>0</v>
      </c>
      <c r="C260" s="70">
        <v>0</v>
      </c>
      <c r="D260" s="70">
        <v>857.72217999999998</v>
      </c>
      <c r="E260" s="70">
        <v>0</v>
      </c>
      <c r="F260" s="70">
        <v>0.14008309999999999</v>
      </c>
      <c r="G260" s="70">
        <v>0.66200000000000003</v>
      </c>
      <c r="H260" s="70"/>
      <c r="I260" s="70">
        <v>115</v>
      </c>
      <c r="J260" s="70">
        <v>0</v>
      </c>
      <c r="K260" s="70">
        <v>0</v>
      </c>
      <c r="L260" s="70">
        <v>821.15776000000005</v>
      </c>
      <c r="M260" s="70">
        <v>0</v>
      </c>
      <c r="N260" s="70">
        <v>0.17594560000000001</v>
      </c>
      <c r="O260" s="71">
        <v>0.71199999999999997</v>
      </c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21.75" customHeight="1">
      <c r="A261" s="69">
        <v>116</v>
      </c>
      <c r="B261" s="70">
        <v>0</v>
      </c>
      <c r="C261" s="70">
        <v>0</v>
      </c>
      <c r="D261" s="70">
        <v>875.34231999999997</v>
      </c>
      <c r="E261" s="70">
        <v>0</v>
      </c>
      <c r="F261" s="70">
        <v>0.122917</v>
      </c>
      <c r="G261" s="70">
        <v>0.64</v>
      </c>
      <c r="H261" s="70"/>
      <c r="I261" s="70">
        <v>116</v>
      </c>
      <c r="J261" s="70">
        <v>0</v>
      </c>
      <c r="K261" s="70">
        <v>0</v>
      </c>
      <c r="L261" s="70">
        <v>840.2509</v>
      </c>
      <c r="M261" s="70">
        <v>0</v>
      </c>
      <c r="N261" s="70">
        <v>0.1573601</v>
      </c>
      <c r="O261" s="71">
        <v>0.68600000000000005</v>
      </c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21.75" customHeight="1">
      <c r="A262" s="69">
        <v>117</v>
      </c>
      <c r="B262" s="70">
        <v>0</v>
      </c>
      <c r="C262" s="70">
        <v>0</v>
      </c>
      <c r="D262" s="70">
        <v>891.04673000000003</v>
      </c>
      <c r="E262" s="70">
        <v>0</v>
      </c>
      <c r="F262" s="70">
        <v>0.1075911</v>
      </c>
      <c r="G262" s="70">
        <v>0.62</v>
      </c>
      <c r="H262" s="70"/>
      <c r="I262" s="70">
        <v>117</v>
      </c>
      <c r="J262" s="70">
        <v>0</v>
      </c>
      <c r="K262" s="70">
        <v>0</v>
      </c>
      <c r="L262" s="70">
        <v>857.59474999999998</v>
      </c>
      <c r="M262" s="70">
        <v>0</v>
      </c>
      <c r="N262" s="70">
        <v>0.14045369999999999</v>
      </c>
      <c r="O262" s="71">
        <v>0.66300000000000003</v>
      </c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21.75" customHeight="1">
      <c r="A263" s="69">
        <v>118</v>
      </c>
      <c r="B263" s="70">
        <v>0</v>
      </c>
      <c r="C263" s="70">
        <v>0</v>
      </c>
      <c r="D263" s="70">
        <v>904.91130999999996</v>
      </c>
      <c r="E263" s="70">
        <v>0</v>
      </c>
      <c r="F263" s="70">
        <v>9.4036599999999998E-2</v>
      </c>
      <c r="G263" s="70">
        <v>0.60399999999999998</v>
      </c>
      <c r="H263" s="70"/>
      <c r="I263" s="70">
        <v>118</v>
      </c>
      <c r="J263" s="70">
        <v>0</v>
      </c>
      <c r="K263" s="70">
        <v>0</v>
      </c>
      <c r="L263" s="70">
        <v>873.25014999999996</v>
      </c>
      <c r="M263" s="70">
        <v>0</v>
      </c>
      <c r="N263" s="70">
        <v>0.12517049999999999</v>
      </c>
      <c r="O263" s="71">
        <v>0.64300000000000002</v>
      </c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21.75" customHeight="1" thickBot="1">
      <c r="A264" s="73">
        <v>119</v>
      </c>
      <c r="B264" s="74">
        <v>0</v>
      </c>
      <c r="C264" s="74">
        <v>0</v>
      </c>
      <c r="D264" s="74">
        <v>917.02772000000004</v>
      </c>
      <c r="E264" s="74">
        <v>0</v>
      </c>
      <c r="F264" s="74">
        <v>8.2169900000000004E-2</v>
      </c>
      <c r="G264" s="74">
        <v>0.58899999999999997</v>
      </c>
      <c r="H264" s="74"/>
      <c r="I264" s="74">
        <v>119</v>
      </c>
      <c r="J264" s="74">
        <v>0</v>
      </c>
      <c r="K264" s="74">
        <v>0</v>
      </c>
      <c r="L264" s="74">
        <v>887.28972999999996</v>
      </c>
      <c r="M264" s="74">
        <v>0</v>
      </c>
      <c r="N264" s="74">
        <v>0.11165</v>
      </c>
      <c r="O264" s="75">
        <v>0.625</v>
      </c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s="63" customFormat="1"/>
    <row r="266" spans="1:26" s="63" customFormat="1"/>
    <row r="267" spans="1:26" s="63" customFormat="1"/>
    <row r="268" spans="1:26" s="63" customFormat="1"/>
    <row r="269" spans="1:26" s="63" customFormat="1"/>
    <row r="270" spans="1:26" s="63" customFormat="1"/>
    <row r="271" spans="1:26" s="63" customFormat="1"/>
    <row r="272" spans="1:26" s="63" customFormat="1"/>
    <row r="273" s="63" customFormat="1"/>
    <row r="274" s="63" customFormat="1"/>
    <row r="275" s="63" customFormat="1"/>
    <row r="276" s="63" customFormat="1"/>
    <row r="277" s="63" customFormat="1"/>
    <row r="278" s="63" customFormat="1"/>
    <row r="279" s="63" customFormat="1"/>
    <row r="280" s="63" customFormat="1"/>
    <row r="281" s="63" customFormat="1"/>
    <row r="282" s="63" customFormat="1"/>
    <row r="283" s="63" customFormat="1"/>
    <row r="284" s="63" customFormat="1"/>
    <row r="285" s="63" customFormat="1"/>
    <row r="286" s="63" customFormat="1"/>
    <row r="287" s="63" customFormat="1"/>
    <row r="288" s="63" customFormat="1"/>
    <row r="289" s="63" customFormat="1"/>
    <row r="290" s="63" customFormat="1"/>
    <row r="291" s="63" customFormat="1"/>
    <row r="292" s="63" customFormat="1"/>
    <row r="293" s="63" customFormat="1"/>
    <row r="294" s="63" customFormat="1"/>
    <row r="295" s="63" customFormat="1"/>
    <row r="296" s="63" customFormat="1"/>
    <row r="297" s="63" customFormat="1"/>
    <row r="298" s="63" customFormat="1"/>
    <row r="299" s="63" customFormat="1"/>
    <row r="300" s="63" customFormat="1"/>
    <row r="301" s="63" customFormat="1"/>
    <row r="302" s="63" customFormat="1"/>
    <row r="303" s="63" customFormat="1"/>
    <row r="304" s="63" customFormat="1"/>
    <row r="305" s="63" customFormat="1"/>
    <row r="306" s="63" customFormat="1"/>
    <row r="307" s="63" customFormat="1"/>
    <row r="308" s="63" customFormat="1"/>
    <row r="309" s="63" customFormat="1"/>
    <row r="310" s="63" customFormat="1"/>
    <row r="311" s="63" customFormat="1"/>
    <row r="312" s="63" customFormat="1"/>
    <row r="313" s="63" customFormat="1"/>
    <row r="314" s="63" customFormat="1"/>
    <row r="315" s="63" customFormat="1"/>
    <row r="316" s="63" customFormat="1"/>
    <row r="317" s="63" customFormat="1"/>
    <row r="318" s="63" customFormat="1"/>
    <row r="319" s="63" customFormat="1"/>
    <row r="320" s="63" customFormat="1"/>
    <row r="321" s="63" customFormat="1"/>
    <row r="322" s="63" customFormat="1"/>
    <row r="323" s="63" customFormat="1"/>
    <row r="324" s="63" customFormat="1"/>
    <row r="325" s="63" customFormat="1"/>
    <row r="326" s="63" customFormat="1"/>
    <row r="327" s="63" customFormat="1"/>
    <row r="328" s="63" customFormat="1"/>
    <row r="329" s="63" customFormat="1"/>
    <row r="330" s="63" customFormat="1"/>
    <row r="331" s="63" customFormat="1"/>
    <row r="332" s="63" customFormat="1"/>
    <row r="333" s="63" customFormat="1"/>
    <row r="334" s="63" customFormat="1"/>
    <row r="335" s="63" customFormat="1"/>
    <row r="336" s="63" customFormat="1"/>
    <row r="337" s="63" customFormat="1"/>
    <row r="338" s="63" customFormat="1"/>
    <row r="339" s="63" customFormat="1"/>
    <row r="340" s="63" customFormat="1"/>
    <row r="341" s="63" customFormat="1"/>
    <row r="342" s="63" customFormat="1"/>
    <row r="343" s="63" customFormat="1"/>
    <row r="344" s="63" customFormat="1"/>
    <row r="345" s="63" customFormat="1"/>
    <row r="346" s="63" customFormat="1"/>
    <row r="347" s="63" customFormat="1"/>
    <row r="348" s="63" customFormat="1"/>
    <row r="349" s="63" customFormat="1"/>
    <row r="350" s="63" customFormat="1"/>
    <row r="351" s="63" customFormat="1"/>
    <row r="352" s="63" customFormat="1"/>
    <row r="353" s="63" customFormat="1"/>
    <row r="354" s="63" customFormat="1"/>
    <row r="355" s="63" customFormat="1"/>
    <row r="356" s="63" customFormat="1"/>
  </sheetData>
  <sheetProtection password="C19B" sheet="1" objects="1" scenarios="1" selectLockedCells="1" selectUnlockedCells="1"/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80"/>
  <sheetViews>
    <sheetView topLeftCell="A17" workbookViewId="0">
      <selection activeCell="A55" sqref="A55:XFD180"/>
    </sheetView>
  </sheetViews>
  <sheetFormatPr baseColWidth="10" defaultColWidth="11.5" defaultRowHeight="13" x14ac:dyDescent="0"/>
  <cols>
    <col min="1" max="4" width="11.5" style="63"/>
    <col min="5" max="8" width="11.5" style="21"/>
    <col min="9" max="12" width="12" style="21" bestFit="1" customWidth="1"/>
    <col min="13" max="13" width="6.33203125" style="21" customWidth="1"/>
    <col min="14" max="16" width="11.5" style="21"/>
    <col min="17" max="17" width="6.83203125" style="21" customWidth="1"/>
    <col min="18" max="19" width="11.5" style="21"/>
    <col min="20" max="61" width="11.5" style="63"/>
    <col min="62" max="16384" width="11.5" style="21"/>
  </cols>
  <sheetData>
    <row r="1" spans="5:19"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5:19"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5:19"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5:19" ht="20">
      <c r="E4" s="1"/>
      <c r="F4" s="1"/>
      <c r="G4" s="1"/>
      <c r="H4" s="1"/>
      <c r="I4" s="1"/>
      <c r="J4" s="27"/>
      <c r="K4" s="27"/>
      <c r="L4" s="27"/>
      <c r="M4" s="1"/>
      <c r="N4" s="1"/>
      <c r="O4" s="1"/>
      <c r="P4" s="1"/>
      <c r="Q4" s="1"/>
      <c r="R4" s="1"/>
      <c r="S4" s="1"/>
    </row>
    <row r="5" spans="5:19" ht="15">
      <c r="E5" s="1"/>
      <c r="F5" s="1"/>
      <c r="G5" s="28"/>
      <c r="H5" s="28"/>
      <c r="I5" s="29" t="s">
        <v>18</v>
      </c>
      <c r="J5" s="30"/>
      <c r="K5" s="28"/>
      <c r="L5" s="28"/>
      <c r="M5" s="28"/>
      <c r="N5" s="28"/>
      <c r="O5" s="28"/>
      <c r="P5" s="28"/>
      <c r="Q5" s="28"/>
      <c r="R5" s="1"/>
      <c r="S5" s="1"/>
    </row>
    <row r="6" spans="5:19" ht="18">
      <c r="E6" s="1"/>
      <c r="F6" s="1"/>
      <c r="G6" s="28"/>
      <c r="H6" s="28"/>
      <c r="I6" s="28"/>
      <c r="J6" s="28"/>
      <c r="K6" s="31" t="s">
        <v>45</v>
      </c>
      <c r="L6" s="31" t="s">
        <v>46</v>
      </c>
      <c r="M6" s="28"/>
      <c r="N6" s="28"/>
      <c r="O6" s="28"/>
      <c r="P6" s="28"/>
      <c r="Q6" s="28"/>
      <c r="R6" s="1"/>
      <c r="S6" s="1"/>
    </row>
    <row r="7" spans="5:19" ht="20">
      <c r="E7" s="1"/>
      <c r="F7" s="1"/>
      <c r="G7" s="28"/>
      <c r="H7" s="32" t="s">
        <v>18</v>
      </c>
      <c r="I7" s="32">
        <v>2007</v>
      </c>
      <c r="J7" s="32">
        <v>2008</v>
      </c>
      <c r="K7" s="32">
        <v>2009</v>
      </c>
      <c r="L7" s="32">
        <v>2010</v>
      </c>
      <c r="M7" s="28"/>
      <c r="N7" s="28"/>
      <c r="O7" s="28"/>
      <c r="P7" s="28"/>
      <c r="Q7" s="28"/>
      <c r="R7" s="1"/>
      <c r="S7" s="1"/>
    </row>
    <row r="8" spans="5:19" ht="20">
      <c r="E8" s="1"/>
      <c r="F8" s="1"/>
      <c r="G8" s="33" t="s">
        <v>17</v>
      </c>
      <c r="H8" s="34" t="s">
        <v>18</v>
      </c>
      <c r="I8" s="35">
        <v>0.44416018144470354</v>
      </c>
      <c r="J8" s="35">
        <v>0.46117498283829406</v>
      </c>
      <c r="K8" s="35">
        <v>0.48928243394938586</v>
      </c>
      <c r="L8" s="36">
        <v>0.51115329387848329</v>
      </c>
      <c r="M8" s="28"/>
      <c r="N8" s="28"/>
      <c r="O8" s="37" t="s">
        <v>19</v>
      </c>
      <c r="P8" s="28"/>
      <c r="Q8" s="28"/>
      <c r="R8" s="1"/>
      <c r="S8" s="1"/>
    </row>
    <row r="9" spans="5:19" ht="20">
      <c r="E9" s="1"/>
      <c r="F9" s="1"/>
      <c r="G9" s="33" t="s">
        <v>0</v>
      </c>
      <c r="H9" s="34" t="s">
        <v>18</v>
      </c>
      <c r="I9" s="35">
        <v>0.3058575013337349</v>
      </c>
      <c r="J9" s="35">
        <v>0.30556258181605667</v>
      </c>
      <c r="K9" s="35">
        <v>0.31112880065871884</v>
      </c>
      <c r="L9" s="36">
        <v>0.31112880065871884</v>
      </c>
      <c r="M9" s="28"/>
      <c r="N9" s="28"/>
      <c r="O9" s="38"/>
      <c r="P9" s="28"/>
      <c r="Q9" s="28"/>
      <c r="R9" s="1"/>
      <c r="S9" s="1"/>
    </row>
    <row r="10" spans="5:19" ht="20">
      <c r="E10" s="1"/>
      <c r="F10" s="1"/>
      <c r="G10" s="33" t="s">
        <v>1</v>
      </c>
      <c r="H10" s="34" t="s">
        <v>18</v>
      </c>
      <c r="I10" s="35">
        <v>0.30998762501527183</v>
      </c>
      <c r="J10" s="35">
        <v>0.3083304796825817</v>
      </c>
      <c r="K10" s="35">
        <v>0.31254082204714334</v>
      </c>
      <c r="L10" s="36">
        <v>0.31112880065871884</v>
      </c>
      <c r="M10" s="28"/>
      <c r="N10" s="28"/>
      <c r="O10" s="37" t="s">
        <v>176</v>
      </c>
      <c r="P10" s="28"/>
      <c r="Q10" s="28"/>
      <c r="R10" s="1"/>
      <c r="S10" s="1"/>
    </row>
    <row r="11" spans="5:19" ht="20">
      <c r="E11" s="1"/>
      <c r="F11" s="1"/>
      <c r="G11" s="33" t="s">
        <v>2</v>
      </c>
      <c r="H11" s="34" t="s">
        <v>18</v>
      </c>
      <c r="I11" s="35">
        <v>0.32671699265667709</v>
      </c>
      <c r="J11" s="35">
        <v>0.32398036799542457</v>
      </c>
      <c r="K11" s="35">
        <v>0.32725544205040696</v>
      </c>
      <c r="L11" s="36">
        <v>0.32446376687336981</v>
      </c>
      <c r="M11" s="28"/>
      <c r="N11" s="28"/>
      <c r="O11" s="39" t="s">
        <v>177</v>
      </c>
      <c r="P11" s="28"/>
      <c r="Q11" s="28"/>
      <c r="R11" s="1"/>
      <c r="S11" s="1"/>
    </row>
    <row r="12" spans="5:19" ht="20">
      <c r="E12" s="1"/>
      <c r="F12" s="1"/>
      <c r="G12" s="33" t="s">
        <v>3</v>
      </c>
      <c r="H12" s="34" t="s">
        <v>18</v>
      </c>
      <c r="I12" s="35">
        <v>0.35290188941093847</v>
      </c>
      <c r="J12" s="35">
        <v>0.35012438195532425</v>
      </c>
      <c r="K12" s="35">
        <v>0.35387276197664391</v>
      </c>
      <c r="L12" s="36">
        <v>0.3511336993026718</v>
      </c>
      <c r="M12" s="28"/>
      <c r="N12" s="28"/>
      <c r="O12" s="38"/>
      <c r="P12" s="28"/>
      <c r="Q12" s="28"/>
      <c r="R12" s="1"/>
      <c r="S12" s="1"/>
    </row>
    <row r="13" spans="5:19" ht="20">
      <c r="E13" s="1"/>
      <c r="F13" s="1"/>
      <c r="G13" s="33" t="s">
        <v>4</v>
      </c>
      <c r="H13" s="34" t="s">
        <v>18</v>
      </c>
      <c r="I13" s="35">
        <v>0.37996414418081131</v>
      </c>
      <c r="J13" s="35">
        <v>0.37716864672042744</v>
      </c>
      <c r="K13" s="35">
        <v>0.38115533002991414</v>
      </c>
      <c r="L13" s="36">
        <v>0.37780363173197373</v>
      </c>
      <c r="M13" s="28"/>
      <c r="N13" s="28"/>
      <c r="O13" s="38"/>
      <c r="P13" s="28"/>
      <c r="Q13" s="28"/>
      <c r="R13" s="1"/>
      <c r="S13" s="1"/>
    </row>
    <row r="14" spans="5:19" ht="20">
      <c r="E14" s="1"/>
      <c r="F14" s="1"/>
      <c r="G14" s="33" t="s">
        <v>5</v>
      </c>
      <c r="H14" s="34" t="s">
        <v>18</v>
      </c>
      <c r="I14" s="35">
        <v>0.40609585876416376</v>
      </c>
      <c r="J14" s="35">
        <v>0.40497385237562344</v>
      </c>
      <c r="K14" s="35">
        <v>0.41168728084597456</v>
      </c>
      <c r="L14" s="36">
        <v>0.41114104726860107</v>
      </c>
      <c r="M14" s="28"/>
      <c r="N14" s="28"/>
      <c r="O14" s="38"/>
      <c r="P14" s="28"/>
      <c r="Q14" s="28"/>
      <c r="R14" s="1"/>
      <c r="S14" s="1"/>
    </row>
    <row r="15" spans="5:19" ht="20">
      <c r="E15" s="1"/>
      <c r="F15" s="1"/>
      <c r="G15" s="33" t="s">
        <v>6</v>
      </c>
      <c r="H15" s="34" t="s">
        <v>18</v>
      </c>
      <c r="I15" s="35">
        <v>0.41997808105366796</v>
      </c>
      <c r="J15" s="35">
        <v>0.41636583158362045</v>
      </c>
      <c r="K15" s="35">
        <v>0.42045046502240135</v>
      </c>
      <c r="L15" s="36">
        <v>0.41668707768313712</v>
      </c>
      <c r="M15" s="28"/>
      <c r="N15" s="28"/>
      <c r="O15" s="38"/>
      <c r="P15" s="28"/>
      <c r="Q15" s="28"/>
      <c r="R15" s="1"/>
      <c r="S15" s="1"/>
    </row>
    <row r="16" spans="5:19" ht="20">
      <c r="E16" s="1"/>
      <c r="F16" s="1"/>
      <c r="G16" s="33" t="s">
        <v>7</v>
      </c>
      <c r="H16" s="34" t="s">
        <v>18</v>
      </c>
      <c r="I16" s="35">
        <v>0.4574302055610896</v>
      </c>
      <c r="J16" s="35">
        <v>0.45368771593107965</v>
      </c>
      <c r="K16" s="35">
        <v>0.45873083486031946</v>
      </c>
      <c r="L16" s="36">
        <v>0.45557052363430067</v>
      </c>
      <c r="M16" s="28"/>
      <c r="N16" s="28"/>
      <c r="O16" s="38"/>
      <c r="P16" s="28"/>
      <c r="Q16" s="28"/>
      <c r="R16" s="1"/>
      <c r="S16" s="1"/>
    </row>
    <row r="17" spans="5:19" ht="20">
      <c r="E17" s="1"/>
      <c r="F17" s="1"/>
      <c r="G17" s="33" t="s">
        <v>8</v>
      </c>
      <c r="H17" s="34" t="s">
        <v>18</v>
      </c>
      <c r="I17" s="35">
        <v>0.50139922532118975</v>
      </c>
      <c r="J17" s="35">
        <v>0.49316640110296156</v>
      </c>
      <c r="K17" s="35">
        <v>0.49506899662951065</v>
      </c>
      <c r="L17" s="36">
        <v>0.48890793917092795</v>
      </c>
      <c r="M17" s="28"/>
      <c r="N17" s="28"/>
      <c r="O17" s="38"/>
      <c r="P17" s="28"/>
      <c r="Q17" s="28"/>
      <c r="R17" s="1"/>
      <c r="S17" s="1"/>
    </row>
    <row r="18" spans="5:19" ht="20">
      <c r="E18" s="1"/>
      <c r="F18" s="1"/>
      <c r="G18" s="33" t="s">
        <v>9</v>
      </c>
      <c r="H18" s="34" t="s">
        <v>18</v>
      </c>
      <c r="I18" s="35">
        <v>0.60082370798499385</v>
      </c>
      <c r="J18" s="35">
        <v>0.58226184741169285</v>
      </c>
      <c r="K18" s="35">
        <v>0.57432800100231907</v>
      </c>
      <c r="L18" s="36">
        <v>0.5555827702441829</v>
      </c>
      <c r="M18" s="28"/>
      <c r="N18" s="28"/>
      <c r="O18" s="38"/>
      <c r="P18" s="28"/>
      <c r="Q18" s="28"/>
      <c r="R18" s="1"/>
      <c r="S18" s="1"/>
    </row>
    <row r="19" spans="5:19" ht="20">
      <c r="E19" s="1"/>
      <c r="F19" s="1"/>
      <c r="G19" s="33" t="s">
        <v>10</v>
      </c>
      <c r="H19" s="34" t="s">
        <v>18</v>
      </c>
      <c r="I19" s="35">
        <v>0.81073389886778013</v>
      </c>
      <c r="J19" s="35">
        <v>0.79131321047743686</v>
      </c>
      <c r="K19" s="35">
        <v>0.78636763171273472</v>
      </c>
      <c r="L19" s="36">
        <v>0.76669932429301946</v>
      </c>
      <c r="M19" s="28"/>
      <c r="N19" s="28"/>
      <c r="O19" s="38"/>
      <c r="P19" s="28"/>
      <c r="Q19" s="28"/>
      <c r="R19" s="1"/>
      <c r="S19" s="1"/>
    </row>
    <row r="20" spans="5:19" ht="20">
      <c r="E20" s="1"/>
      <c r="F20" s="1"/>
      <c r="G20" s="33" t="s">
        <v>11</v>
      </c>
      <c r="H20" s="34" t="s">
        <v>18</v>
      </c>
      <c r="I20" s="35">
        <v>1.0410537732115057</v>
      </c>
      <c r="J20" s="35">
        <v>1.0216766895239411</v>
      </c>
      <c r="K20" s="35">
        <v>1.020637289819702</v>
      </c>
      <c r="L20" s="36">
        <v>1</v>
      </c>
      <c r="M20" s="28"/>
      <c r="N20" s="28"/>
      <c r="O20" s="38"/>
      <c r="P20" s="28"/>
      <c r="Q20" s="28"/>
      <c r="R20" s="1"/>
      <c r="S20" s="1"/>
    </row>
    <row r="21" spans="5:19" ht="20">
      <c r="E21" s="1"/>
      <c r="F21" s="1"/>
      <c r="G21" s="33" t="s">
        <v>12</v>
      </c>
      <c r="H21" s="34" t="s">
        <v>18</v>
      </c>
      <c r="I21" s="35">
        <v>1.2868520925502718</v>
      </c>
      <c r="J21" s="35">
        <v>1.2719751606664826</v>
      </c>
      <c r="K21" s="35">
        <v>1.2809663705940255</v>
      </c>
      <c r="L21" s="36">
        <v>1.2665768581941967</v>
      </c>
      <c r="M21" s="28"/>
      <c r="N21" s="28"/>
      <c r="O21" s="38"/>
      <c r="P21" s="28"/>
      <c r="Q21" s="28"/>
      <c r="R21" s="1"/>
      <c r="S21" s="1"/>
    </row>
    <row r="22" spans="5:19" ht="20">
      <c r="E22" s="1"/>
      <c r="F22" s="1"/>
      <c r="G22" s="33" t="s">
        <v>13</v>
      </c>
      <c r="H22" s="34" t="s">
        <v>18</v>
      </c>
      <c r="I22" s="35">
        <v>1.5092894767088292</v>
      </c>
      <c r="J22" s="35">
        <v>1.4902429175476828</v>
      </c>
      <c r="K22" s="35">
        <v>1.4981898443102606</v>
      </c>
      <c r="L22" s="36">
        <v>1.4776934122430332</v>
      </c>
      <c r="M22" s="28"/>
      <c r="N22" s="28"/>
      <c r="O22" s="38"/>
      <c r="P22" s="28"/>
      <c r="Q22" s="28"/>
      <c r="R22" s="1"/>
      <c r="S22" s="1"/>
    </row>
    <row r="23" spans="5:19" ht="20">
      <c r="E23" s="1"/>
      <c r="F23" s="1"/>
      <c r="G23" s="33" t="s">
        <v>14</v>
      </c>
      <c r="H23" s="34" t="s">
        <v>18</v>
      </c>
      <c r="I23" s="35">
        <v>1.8308878816343186</v>
      </c>
      <c r="J23" s="35">
        <v>1.8203652696671362</v>
      </c>
      <c r="K23" s="35">
        <v>1.8436856446753829</v>
      </c>
      <c r="L23" s="36">
        <v>1.8329455240203953</v>
      </c>
      <c r="M23" s="28"/>
      <c r="N23" s="28"/>
      <c r="O23" s="38"/>
      <c r="P23" s="28"/>
      <c r="Q23" s="28"/>
      <c r="R23" s="1"/>
      <c r="S23" s="1"/>
    </row>
    <row r="24" spans="5:19" ht="20">
      <c r="E24" s="1"/>
      <c r="F24" s="1"/>
      <c r="G24" s="33" t="s">
        <v>15</v>
      </c>
      <c r="H24" s="34" t="s">
        <v>18</v>
      </c>
      <c r="I24" s="35">
        <v>2.0802287235836356</v>
      </c>
      <c r="J24" s="35">
        <v>2.0703760297276279</v>
      </c>
      <c r="K24" s="35">
        <v>2.0987720600172626</v>
      </c>
      <c r="L24" s="36">
        <v>2.0881241561384636</v>
      </c>
      <c r="M24" s="28"/>
      <c r="N24" s="28"/>
      <c r="O24" s="38"/>
      <c r="P24" s="28"/>
      <c r="Q24" s="28"/>
      <c r="R24" s="1"/>
      <c r="S24" s="1"/>
    </row>
    <row r="25" spans="5:19" ht="20">
      <c r="E25" s="1"/>
      <c r="F25" s="1"/>
      <c r="G25" s="33" t="s">
        <v>16</v>
      </c>
      <c r="H25" s="34" t="s">
        <v>18</v>
      </c>
      <c r="I25" s="35">
        <v>2.4088508342750599</v>
      </c>
      <c r="J25" s="35">
        <v>2.4088508342750599</v>
      </c>
      <c r="K25" s="35">
        <v>2.4539172313001965</v>
      </c>
      <c r="L25" s="36">
        <v>2.4539172313001965</v>
      </c>
      <c r="M25" s="28"/>
      <c r="N25" s="28"/>
      <c r="O25" s="38"/>
      <c r="P25" s="28"/>
      <c r="Q25" s="28"/>
      <c r="R25" s="1"/>
      <c r="S25" s="1"/>
    </row>
    <row r="26" spans="5:19" ht="14">
      <c r="E26" s="1"/>
      <c r="F26" s="1"/>
      <c r="G26" s="28"/>
      <c r="H26" s="28"/>
      <c r="I26" s="28"/>
      <c r="J26" s="28"/>
      <c r="K26" s="28"/>
      <c r="L26" s="28"/>
      <c r="M26" s="28"/>
      <c r="N26" s="28"/>
      <c r="O26" s="38"/>
      <c r="P26" s="28"/>
      <c r="Q26" s="28"/>
      <c r="R26" s="1"/>
      <c r="S26" s="1"/>
    </row>
    <row r="27" spans="5:19" ht="14">
      <c r="E27" s="1"/>
      <c r="F27" s="1"/>
      <c r="G27" s="28"/>
      <c r="H27" s="28"/>
      <c r="I27" s="28"/>
      <c r="J27" s="28"/>
      <c r="K27" s="28"/>
      <c r="L27" s="28"/>
      <c r="M27" s="28"/>
      <c r="N27" s="28"/>
      <c r="O27" s="38"/>
      <c r="P27" s="28"/>
      <c r="Q27" s="28"/>
      <c r="R27" s="1"/>
      <c r="S27" s="1"/>
    </row>
    <row r="28" spans="5:19" ht="14">
      <c r="E28" s="1"/>
      <c r="F28" s="1"/>
      <c r="G28" s="28"/>
      <c r="H28" s="28"/>
      <c r="I28" s="28"/>
      <c r="J28" s="30"/>
      <c r="K28" s="28"/>
      <c r="L28" s="28"/>
      <c r="M28" s="28"/>
      <c r="N28" s="28"/>
      <c r="O28" s="38"/>
      <c r="P28" s="28"/>
      <c r="Q28" s="28"/>
      <c r="R28" s="1"/>
      <c r="S28" s="1"/>
    </row>
    <row r="29" spans="5:19" ht="14">
      <c r="E29" s="1"/>
      <c r="F29" s="1"/>
      <c r="G29" s="28"/>
      <c r="H29" s="28"/>
      <c r="I29" s="28"/>
      <c r="J29" s="28"/>
      <c r="K29" s="28"/>
      <c r="L29" s="28"/>
      <c r="M29" s="28"/>
      <c r="N29" s="28"/>
      <c r="O29" s="38"/>
      <c r="P29" s="28"/>
      <c r="Q29" s="28"/>
      <c r="R29" s="1"/>
      <c r="S29" s="1"/>
    </row>
    <row r="30" spans="5:19" ht="18">
      <c r="E30" s="1"/>
      <c r="F30" s="1"/>
      <c r="G30" s="28"/>
      <c r="H30" s="28"/>
      <c r="I30" s="29" t="s">
        <v>18</v>
      </c>
      <c r="J30" s="28"/>
      <c r="K30" s="31" t="s">
        <v>47</v>
      </c>
      <c r="L30" s="31" t="s">
        <v>46</v>
      </c>
      <c r="M30" s="28"/>
      <c r="N30" s="28"/>
      <c r="O30" s="30"/>
      <c r="P30" s="28"/>
      <c r="Q30" s="28"/>
      <c r="R30" s="1"/>
      <c r="S30" s="1"/>
    </row>
    <row r="31" spans="5:19" ht="20">
      <c r="E31" s="1"/>
      <c r="F31" s="1"/>
      <c r="G31" s="30"/>
      <c r="H31" s="40" t="s">
        <v>18</v>
      </c>
      <c r="I31" s="40">
        <v>2007</v>
      </c>
      <c r="J31" s="40">
        <v>2008</v>
      </c>
      <c r="K31" s="40">
        <v>2009</v>
      </c>
      <c r="L31" s="40">
        <v>2010</v>
      </c>
      <c r="M31" s="28"/>
      <c r="N31" s="28"/>
      <c r="O31" s="37" t="s">
        <v>21</v>
      </c>
      <c r="P31" s="28"/>
      <c r="Q31" s="28"/>
      <c r="R31" s="1"/>
      <c r="S31" s="1"/>
    </row>
    <row r="32" spans="5:19" ht="20">
      <c r="E32" s="1"/>
      <c r="F32" s="1"/>
      <c r="G32" s="40" t="s">
        <v>17</v>
      </c>
      <c r="H32" s="34" t="s">
        <v>18</v>
      </c>
      <c r="I32" s="35">
        <v>0.44089151821114725</v>
      </c>
      <c r="J32" s="35">
        <v>0.46117498283829406</v>
      </c>
      <c r="K32" s="35">
        <v>0.48029672076210572</v>
      </c>
      <c r="L32" s="36">
        <v>0.51115329387848329</v>
      </c>
      <c r="M32" s="28"/>
      <c r="N32" s="28"/>
      <c r="O32" s="41"/>
      <c r="P32" s="28"/>
      <c r="Q32" s="28"/>
      <c r="R32" s="1"/>
      <c r="S32" s="1"/>
    </row>
    <row r="33" spans="5:19" ht="25">
      <c r="E33" s="1"/>
      <c r="F33" s="1"/>
      <c r="G33" s="40" t="s">
        <v>0</v>
      </c>
      <c r="H33" s="34" t="s">
        <v>18</v>
      </c>
      <c r="I33" s="35">
        <v>0.30360663506727864</v>
      </c>
      <c r="J33" s="35">
        <v>0.30556258181605667</v>
      </c>
      <c r="K33" s="35">
        <v>0.30541489398020744</v>
      </c>
      <c r="L33" s="36">
        <v>0.31112880065871884</v>
      </c>
      <c r="M33" s="28"/>
      <c r="N33" s="28"/>
      <c r="O33" s="37" t="s">
        <v>178</v>
      </c>
      <c r="P33" s="28"/>
      <c r="Q33" s="28"/>
      <c r="R33" s="1"/>
      <c r="S33" s="1"/>
    </row>
    <row r="34" spans="5:19" ht="20">
      <c r="E34" s="1"/>
      <c r="F34" s="1"/>
      <c r="G34" s="40" t="s">
        <v>1</v>
      </c>
      <c r="H34" s="34" t="s">
        <v>18</v>
      </c>
      <c r="I34" s="35">
        <v>0.30770636434609366</v>
      </c>
      <c r="J34" s="35">
        <v>0.3083304796825817</v>
      </c>
      <c r="K34" s="35">
        <v>0.30680098347668094</v>
      </c>
      <c r="L34" s="36">
        <v>0.31112880065871884</v>
      </c>
      <c r="M34" s="28"/>
      <c r="N34" s="28"/>
      <c r="O34" s="37" t="s">
        <v>179</v>
      </c>
      <c r="P34" s="28"/>
      <c r="Q34" s="28"/>
      <c r="R34" s="1"/>
      <c r="S34" s="1"/>
    </row>
    <row r="35" spans="5:19" ht="20">
      <c r="E35" s="1"/>
      <c r="F35" s="1"/>
      <c r="G35" s="40" t="s">
        <v>2</v>
      </c>
      <c r="H35" s="34" t="s">
        <v>18</v>
      </c>
      <c r="I35" s="35">
        <v>0.32431261723922894</v>
      </c>
      <c r="J35" s="35">
        <v>0.32398036799542457</v>
      </c>
      <c r="K35" s="35">
        <v>0.32124536824190042</v>
      </c>
      <c r="L35" s="36">
        <v>0.32446376687336981</v>
      </c>
      <c r="M35" s="28"/>
      <c r="N35" s="28"/>
      <c r="O35" s="38"/>
      <c r="P35" s="28"/>
      <c r="Q35" s="28"/>
      <c r="R35" s="1"/>
      <c r="S35" s="1"/>
    </row>
    <row r="36" spans="5:19" ht="20">
      <c r="E36" s="1"/>
      <c r="F36" s="1"/>
      <c r="G36" s="40" t="s">
        <v>3</v>
      </c>
      <c r="H36" s="34" t="s">
        <v>18</v>
      </c>
      <c r="I36" s="35">
        <v>0.35030481412332926</v>
      </c>
      <c r="J36" s="35">
        <v>0.35012438195532425</v>
      </c>
      <c r="K36" s="35">
        <v>0.34737385884160571</v>
      </c>
      <c r="L36" s="36">
        <v>0.3511336993026718</v>
      </c>
      <c r="M36" s="28"/>
      <c r="N36" s="28"/>
      <c r="O36" s="37"/>
      <c r="P36" s="28"/>
      <c r="Q36" s="28"/>
      <c r="R36" s="1"/>
      <c r="S36" s="1"/>
    </row>
    <row r="37" spans="5:19" ht="20">
      <c r="E37" s="1"/>
      <c r="F37" s="1"/>
      <c r="G37" s="40" t="s">
        <v>4</v>
      </c>
      <c r="H37" s="34" t="s">
        <v>18</v>
      </c>
      <c r="I37" s="35">
        <v>0.37716791237067071</v>
      </c>
      <c r="J37" s="35">
        <v>0.37716864672042744</v>
      </c>
      <c r="K37" s="35">
        <v>0.37415538023035477</v>
      </c>
      <c r="L37" s="36">
        <v>0.37780363173197373</v>
      </c>
      <c r="M37" s="28"/>
      <c r="N37" s="28"/>
      <c r="O37" s="37"/>
      <c r="P37" s="28"/>
      <c r="Q37" s="28"/>
      <c r="R37" s="1"/>
      <c r="S37" s="1"/>
    </row>
    <row r="38" spans="5:19" ht="20">
      <c r="E38" s="1"/>
      <c r="F38" s="1"/>
      <c r="G38" s="40" t="s">
        <v>5</v>
      </c>
      <c r="H38" s="34" t="s">
        <v>18</v>
      </c>
      <c r="I38" s="35">
        <v>0.4031073184620495</v>
      </c>
      <c r="J38" s="35">
        <v>0.40497385237562344</v>
      </c>
      <c r="K38" s="35">
        <v>0.40412660919325821</v>
      </c>
      <c r="L38" s="36">
        <v>0.41114104726860107</v>
      </c>
      <c r="M38" s="28"/>
      <c r="N38" s="28"/>
      <c r="O38" s="28"/>
      <c r="P38" s="28"/>
      <c r="Q38" s="28"/>
      <c r="R38" s="1"/>
      <c r="S38" s="1"/>
    </row>
    <row r="39" spans="5:19" ht="20">
      <c r="E39" s="1"/>
      <c r="F39" s="1"/>
      <c r="G39" s="40" t="s">
        <v>6</v>
      </c>
      <c r="H39" s="34" t="s">
        <v>18</v>
      </c>
      <c r="I39" s="35">
        <v>0.41688737871296178</v>
      </c>
      <c r="J39" s="35">
        <v>0.41636583158362045</v>
      </c>
      <c r="K39" s="35">
        <v>0.41272885675280896</v>
      </c>
      <c r="L39" s="36">
        <v>0.41668707768313712</v>
      </c>
      <c r="M39" s="28"/>
      <c r="N39" s="28"/>
      <c r="O39" s="28"/>
      <c r="P39" s="28"/>
      <c r="Q39" s="28"/>
      <c r="R39" s="1"/>
      <c r="S39" s="1"/>
    </row>
    <row r="40" spans="5:19" ht="20">
      <c r="E40" s="1"/>
      <c r="F40" s="1"/>
      <c r="G40" s="40" t="s">
        <v>7</v>
      </c>
      <c r="H40" s="34" t="s">
        <v>18</v>
      </c>
      <c r="I40" s="35">
        <v>0.45406388557722188</v>
      </c>
      <c r="J40" s="35">
        <v>0.45368771593107965</v>
      </c>
      <c r="K40" s="35">
        <v>0.45030620436838803</v>
      </c>
      <c r="L40" s="36">
        <v>0.45557052363430067</v>
      </c>
      <c r="M40" s="28"/>
      <c r="N40" s="28"/>
      <c r="O40" s="28"/>
      <c r="P40" s="28"/>
      <c r="Q40" s="28"/>
      <c r="R40" s="1"/>
      <c r="S40" s="1"/>
    </row>
    <row r="41" spans="5:19" ht="20">
      <c r="E41" s="1"/>
      <c r="F41" s="1"/>
      <c r="G41" s="40" t="s">
        <v>8</v>
      </c>
      <c r="H41" s="34" t="s">
        <v>18</v>
      </c>
      <c r="I41" s="35">
        <v>0.49770932856410055</v>
      </c>
      <c r="J41" s="35">
        <v>0.49316640110296156</v>
      </c>
      <c r="K41" s="35">
        <v>0.48597701273031441</v>
      </c>
      <c r="L41" s="36">
        <v>0.48890793917092795</v>
      </c>
      <c r="M41" s="28"/>
      <c r="N41" s="28"/>
      <c r="O41" s="28"/>
      <c r="P41" s="28"/>
      <c r="Q41" s="28"/>
      <c r="R41" s="1"/>
      <c r="S41" s="1"/>
    </row>
    <row r="42" spans="5:19" ht="20">
      <c r="E42" s="1"/>
      <c r="F42" s="1"/>
      <c r="G42" s="40" t="s">
        <v>9</v>
      </c>
      <c r="H42" s="34" t="s">
        <v>18</v>
      </c>
      <c r="I42" s="35">
        <v>0.59640212665874437</v>
      </c>
      <c r="J42" s="35">
        <v>0.58226184741169285</v>
      </c>
      <c r="K42" s="35">
        <v>0.56378041879959351</v>
      </c>
      <c r="L42" s="36">
        <v>0.5555827702441829</v>
      </c>
      <c r="M42" s="28"/>
      <c r="N42" s="28"/>
      <c r="O42" s="28"/>
      <c r="P42" s="28"/>
      <c r="Q42" s="28"/>
      <c r="R42" s="1"/>
      <c r="S42" s="1"/>
    </row>
    <row r="43" spans="5:19" ht="20">
      <c r="E43" s="1"/>
      <c r="F43" s="1"/>
      <c r="G43" s="40" t="s">
        <v>10</v>
      </c>
      <c r="H43" s="34" t="s">
        <v>18</v>
      </c>
      <c r="I43" s="35">
        <v>0.80476754664141159</v>
      </c>
      <c r="J43" s="35">
        <v>0.79131321047743686</v>
      </c>
      <c r="K43" s="35">
        <v>0.77192592379917746</v>
      </c>
      <c r="L43" s="36">
        <v>0.76669932429301946</v>
      </c>
      <c r="M43" s="28"/>
      <c r="N43" s="28"/>
      <c r="O43" s="28"/>
      <c r="P43" s="28"/>
      <c r="Q43" s="28"/>
      <c r="R43" s="1"/>
      <c r="S43" s="1"/>
    </row>
    <row r="44" spans="5:19" ht="20">
      <c r="E44" s="1"/>
      <c r="F44" s="1"/>
      <c r="G44" s="40" t="s">
        <v>11</v>
      </c>
      <c r="H44" s="34" t="s">
        <v>18</v>
      </c>
      <c r="I44" s="35">
        <v>1.0333924511596659</v>
      </c>
      <c r="J44" s="35">
        <v>1.0216766895239411</v>
      </c>
      <c r="K44" s="35">
        <v>1.0018931998663081</v>
      </c>
      <c r="L44" s="36">
        <v>1</v>
      </c>
      <c r="M44" s="28"/>
      <c r="N44" s="28"/>
      <c r="O44" s="28"/>
      <c r="P44" s="28"/>
      <c r="Q44" s="28"/>
      <c r="R44" s="1"/>
      <c r="S44" s="1"/>
    </row>
    <row r="45" spans="5:19" ht="20">
      <c r="E45" s="1"/>
      <c r="F45" s="1"/>
      <c r="G45" s="40" t="s">
        <v>12</v>
      </c>
      <c r="H45" s="34" t="s">
        <v>18</v>
      </c>
      <c r="I45" s="35">
        <v>1.2773818917135773</v>
      </c>
      <c r="J45" s="35">
        <v>1.2719751606664826</v>
      </c>
      <c r="K45" s="35">
        <v>1.2574413151045005</v>
      </c>
      <c r="L45" s="36">
        <v>1.2665768581941967</v>
      </c>
      <c r="M45" s="28"/>
      <c r="N45" s="28"/>
      <c r="O45" s="28"/>
      <c r="P45" s="28"/>
      <c r="Q45" s="28"/>
      <c r="R45" s="1"/>
    </row>
    <row r="46" spans="5:19" ht="20">
      <c r="E46" s="1"/>
      <c r="F46" s="1"/>
      <c r="G46" s="40" t="s">
        <v>13</v>
      </c>
      <c r="H46" s="34" t="s">
        <v>18</v>
      </c>
      <c r="I46" s="35">
        <v>1.4981823148618014</v>
      </c>
      <c r="J46" s="35">
        <v>1.4902429175476828</v>
      </c>
      <c r="K46" s="35">
        <v>1.4706754613956665</v>
      </c>
      <c r="L46" s="36">
        <v>1.4776934122430332</v>
      </c>
      <c r="M46" s="28"/>
      <c r="N46" s="28"/>
      <c r="O46" s="28"/>
      <c r="P46" s="28"/>
      <c r="Q46" s="28"/>
      <c r="R46" s="1"/>
      <c r="S46" s="1"/>
    </row>
    <row r="47" spans="5:19" ht="20">
      <c r="E47" s="1"/>
      <c r="F47" s="1"/>
      <c r="G47" s="40" t="s">
        <v>14</v>
      </c>
      <c r="H47" s="34" t="s">
        <v>18</v>
      </c>
      <c r="I47" s="35">
        <v>1.8174140130763672</v>
      </c>
      <c r="J47" s="35">
        <v>1.8203652696671362</v>
      </c>
      <c r="K47" s="35">
        <v>1.809826202232631</v>
      </c>
      <c r="L47" s="36">
        <v>1.8329455240203953</v>
      </c>
      <c r="M47" s="28"/>
      <c r="N47" s="28"/>
      <c r="O47" s="28"/>
      <c r="P47" s="28"/>
      <c r="Q47" s="28"/>
      <c r="R47" s="1"/>
      <c r="S47" s="1"/>
    </row>
    <row r="48" spans="5:19" ht="20">
      <c r="E48" s="1"/>
      <c r="F48" s="1"/>
      <c r="G48" s="40" t="s">
        <v>15</v>
      </c>
      <c r="H48" s="34" t="s">
        <v>18</v>
      </c>
      <c r="I48" s="35">
        <v>2.0649199061114145</v>
      </c>
      <c r="J48" s="35">
        <v>2.0703760297276279</v>
      </c>
      <c r="K48" s="35">
        <v>2.0602279340314458</v>
      </c>
      <c r="L48" s="36">
        <v>2.0881241561384636</v>
      </c>
      <c r="M48" s="28"/>
      <c r="N48" s="28"/>
      <c r="O48" s="28"/>
      <c r="P48" s="28"/>
      <c r="Q48" s="28"/>
      <c r="R48" s="1"/>
      <c r="S48" s="1"/>
    </row>
    <row r="49" spans="5:19" ht="20">
      <c r="E49" s="1"/>
      <c r="F49" s="1"/>
      <c r="G49" s="40" t="s">
        <v>16</v>
      </c>
      <c r="H49" s="34" t="s">
        <v>18</v>
      </c>
      <c r="I49" s="35">
        <v>2.3911236212423526</v>
      </c>
      <c r="J49" s="35">
        <v>2.4088508342750599</v>
      </c>
      <c r="K49" s="35">
        <v>2.4088508342750599</v>
      </c>
      <c r="L49" s="36">
        <v>2.4539172313001965</v>
      </c>
      <c r="M49" s="28"/>
      <c r="N49" s="28"/>
      <c r="O49" s="28"/>
      <c r="P49" s="28"/>
      <c r="Q49" s="28"/>
      <c r="R49" s="1"/>
      <c r="S49" s="1"/>
    </row>
    <row r="50" spans="5:19"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5:19"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5:19"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5:19"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5:19"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5:19" s="63" customFormat="1"/>
    <row r="56" spans="5:19" s="63" customFormat="1"/>
    <row r="57" spans="5:19" s="63" customFormat="1"/>
    <row r="58" spans="5:19" s="63" customFormat="1"/>
    <row r="59" spans="5:19" s="63" customFormat="1"/>
    <row r="60" spans="5:19" s="63" customFormat="1"/>
    <row r="61" spans="5:19" s="63" customFormat="1"/>
    <row r="62" spans="5:19" s="63" customFormat="1"/>
    <row r="63" spans="5:19" s="63" customFormat="1"/>
    <row r="64" spans="5:19" s="63" customFormat="1"/>
    <row r="65" s="63" customFormat="1"/>
    <row r="66" s="63" customFormat="1"/>
    <row r="67" s="63" customFormat="1"/>
    <row r="68" s="63" customFormat="1"/>
    <row r="69" s="63" customFormat="1"/>
    <row r="70" s="63" customFormat="1"/>
    <row r="71" s="63" customFormat="1"/>
    <row r="72" s="63" customFormat="1"/>
    <row r="73" s="63" customFormat="1"/>
    <row r="74" s="63" customFormat="1"/>
    <row r="75" s="63" customFormat="1"/>
    <row r="76" s="63" customFormat="1"/>
    <row r="77" s="63" customFormat="1"/>
    <row r="78" s="63" customFormat="1"/>
    <row r="79" s="63" customFormat="1"/>
    <row r="80" s="63" customFormat="1"/>
    <row r="81" s="63" customFormat="1"/>
    <row r="82" s="63" customFormat="1"/>
    <row r="83" s="63" customFormat="1"/>
    <row r="84" s="63" customFormat="1"/>
    <row r="85" s="63" customFormat="1"/>
    <row r="86" s="63" customFormat="1"/>
    <row r="87" s="63" customFormat="1"/>
    <row r="88" s="63" customFormat="1"/>
    <row r="89" s="63" customFormat="1"/>
    <row r="90" s="63" customFormat="1"/>
    <row r="91" s="63" customFormat="1"/>
    <row r="92" s="63" customFormat="1"/>
    <row r="93" s="63" customFormat="1"/>
    <row r="94" s="63" customFormat="1"/>
    <row r="95" s="63" customFormat="1"/>
    <row r="96" s="63" customFormat="1"/>
    <row r="97" s="63" customFormat="1"/>
    <row r="98" s="63" customFormat="1"/>
    <row r="99" s="63" customFormat="1"/>
    <row r="100" s="63" customFormat="1"/>
    <row r="101" s="63" customFormat="1"/>
    <row r="102" s="63" customFormat="1"/>
    <row r="103" s="63" customFormat="1"/>
    <row r="104" s="63" customFormat="1"/>
    <row r="105" s="63" customFormat="1"/>
    <row r="106" s="63" customFormat="1"/>
    <row r="107" s="63" customFormat="1"/>
    <row r="108" s="63" customFormat="1"/>
    <row r="109" s="63" customFormat="1"/>
    <row r="110" s="63" customFormat="1"/>
    <row r="111" s="63" customFormat="1"/>
    <row r="112" s="63" customFormat="1"/>
    <row r="113" s="63" customFormat="1"/>
    <row r="114" s="63" customFormat="1"/>
    <row r="115" s="63" customFormat="1"/>
    <row r="116" s="63" customFormat="1"/>
    <row r="117" s="63" customFormat="1"/>
    <row r="118" s="63" customFormat="1"/>
    <row r="119" s="63" customFormat="1"/>
    <row r="120" s="63" customFormat="1"/>
    <row r="121" s="63" customFormat="1"/>
    <row r="122" s="63" customFormat="1"/>
    <row r="123" s="63" customFormat="1"/>
    <row r="124" s="63" customFormat="1"/>
    <row r="125" s="63" customFormat="1"/>
    <row r="126" s="63" customFormat="1"/>
    <row r="127" s="63" customFormat="1"/>
    <row r="128" s="63" customFormat="1"/>
    <row r="129" s="63" customFormat="1"/>
    <row r="130" s="63" customFormat="1"/>
    <row r="131" s="63" customFormat="1"/>
    <row r="132" s="63" customFormat="1"/>
    <row r="133" s="63" customFormat="1"/>
    <row r="134" s="63" customFormat="1"/>
    <row r="135" s="63" customFormat="1"/>
    <row r="136" s="63" customFormat="1"/>
    <row r="137" s="63" customFormat="1"/>
    <row r="138" s="63" customFormat="1"/>
    <row r="139" s="63" customFormat="1"/>
    <row r="140" s="63" customFormat="1"/>
    <row r="141" s="63" customFormat="1"/>
    <row r="142" s="63" customFormat="1"/>
    <row r="143" s="63" customFormat="1"/>
    <row r="144" s="63" customFormat="1"/>
    <row r="145" s="63" customFormat="1"/>
    <row r="146" s="63" customFormat="1"/>
    <row r="147" s="63" customFormat="1"/>
    <row r="148" s="63" customFormat="1"/>
    <row r="149" s="63" customFormat="1"/>
    <row r="150" s="63" customFormat="1"/>
    <row r="151" s="63" customFormat="1"/>
    <row r="152" s="63" customFormat="1"/>
    <row r="153" s="63" customFormat="1"/>
    <row r="154" s="63" customFormat="1"/>
    <row r="155" s="63" customFormat="1"/>
    <row r="156" s="63" customFormat="1"/>
    <row r="157" s="63" customFormat="1"/>
    <row r="158" s="63" customFormat="1"/>
    <row r="159" s="63" customFormat="1"/>
    <row r="160" s="63" customFormat="1"/>
    <row r="161" s="63" customFormat="1"/>
    <row r="162" s="63" customFormat="1"/>
    <row r="163" s="63" customFormat="1"/>
    <row r="164" s="63" customFormat="1"/>
    <row r="165" s="63" customFormat="1"/>
    <row r="166" s="63" customFormat="1"/>
    <row r="167" s="63" customFormat="1"/>
    <row r="168" s="63" customFormat="1"/>
    <row r="169" s="63" customFormat="1"/>
    <row r="170" s="63" customFormat="1"/>
    <row r="171" s="63" customFormat="1"/>
    <row r="172" s="63" customFormat="1"/>
    <row r="173" s="63" customFormat="1"/>
    <row r="174" s="63" customFormat="1"/>
    <row r="175" s="63" customFormat="1"/>
    <row r="176" s="63" customFormat="1"/>
    <row r="177" s="63" customFormat="1"/>
    <row r="178" s="63" customFormat="1"/>
    <row r="179" s="63" customFormat="1"/>
    <row r="180" s="63" customFormat="1"/>
  </sheetData>
  <sheetProtection password="C19B" sheet="1" objects="1" scenarios="1" selectLockedCells="1" selectUnlockedCells="1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78"/>
  <sheetViews>
    <sheetView workbookViewId="0">
      <selection activeCell="A50" sqref="A50:XFD178"/>
    </sheetView>
  </sheetViews>
  <sheetFormatPr baseColWidth="10" defaultColWidth="11.5" defaultRowHeight="14" x14ac:dyDescent="0"/>
  <cols>
    <col min="1" max="4" width="11.5" style="62"/>
    <col min="5" max="8" width="11.5" style="30"/>
    <col min="9" max="12" width="12" style="30" bestFit="1" customWidth="1"/>
    <col min="13" max="13" width="3" style="30" customWidth="1"/>
    <col min="14" max="16" width="11.5" style="30"/>
    <col min="17" max="17" width="2.83203125" style="30" customWidth="1"/>
    <col min="18" max="46" width="11.5" style="62"/>
    <col min="47" max="16384" width="11.5" style="30"/>
  </cols>
  <sheetData>
    <row r="1" spans="5:17"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5:17"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5:17">
      <c r="E3" s="28"/>
      <c r="F3" s="28"/>
      <c r="G3" s="42" t="s">
        <v>175</v>
      </c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5:17"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</row>
    <row r="5" spans="5:17"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</row>
    <row r="6" spans="5:17" ht="18">
      <c r="E6" s="28"/>
      <c r="F6" s="28"/>
      <c r="G6" s="28"/>
      <c r="H6" s="31" t="s">
        <v>46</v>
      </c>
      <c r="I6" s="31" t="s">
        <v>45</v>
      </c>
      <c r="J6" s="31" t="s">
        <v>48</v>
      </c>
      <c r="K6" s="28"/>
      <c r="L6" s="28"/>
      <c r="M6" s="28"/>
      <c r="N6" s="28"/>
      <c r="O6" s="28"/>
      <c r="P6" s="28"/>
      <c r="Q6" s="28"/>
    </row>
    <row r="7" spans="5:17" ht="20">
      <c r="E7" s="28"/>
      <c r="F7" s="28"/>
      <c r="G7" s="28"/>
      <c r="H7" s="43">
        <v>1990</v>
      </c>
      <c r="I7" s="43">
        <v>1991</v>
      </c>
      <c r="J7" s="43">
        <v>1992</v>
      </c>
      <c r="K7" s="43">
        <v>1993</v>
      </c>
      <c r="L7" s="32" t="s">
        <v>18</v>
      </c>
      <c r="M7" s="28"/>
      <c r="N7" s="28"/>
      <c r="O7" s="37" t="s">
        <v>22</v>
      </c>
      <c r="P7" s="28"/>
      <c r="Q7" s="28"/>
    </row>
    <row r="8" spans="5:17" ht="20">
      <c r="E8" s="28"/>
      <c r="F8" s="28"/>
      <c r="G8" s="33" t="s">
        <v>17</v>
      </c>
      <c r="H8" s="44" t="s">
        <v>49</v>
      </c>
      <c r="I8" s="45" t="s">
        <v>50</v>
      </c>
      <c r="J8" s="45" t="s">
        <v>51</v>
      </c>
      <c r="K8" s="45" t="s">
        <v>52</v>
      </c>
      <c r="L8" s="46" t="s">
        <v>18</v>
      </c>
      <c r="M8" s="28"/>
      <c r="N8" s="28"/>
      <c r="P8" s="28"/>
      <c r="Q8" s="28"/>
    </row>
    <row r="9" spans="5:17" ht="20">
      <c r="E9" s="28"/>
      <c r="F9" s="28"/>
      <c r="G9" s="33" t="s">
        <v>0</v>
      </c>
      <c r="H9" s="44" t="s">
        <v>53</v>
      </c>
      <c r="I9" s="45" t="s">
        <v>54</v>
      </c>
      <c r="J9" s="45" t="s">
        <v>55</v>
      </c>
      <c r="K9" s="45" t="s">
        <v>56</v>
      </c>
      <c r="L9" s="46" t="s">
        <v>18</v>
      </c>
      <c r="M9" s="28"/>
      <c r="N9" s="28"/>
      <c r="O9" s="37" t="s">
        <v>180</v>
      </c>
      <c r="P9" s="28"/>
      <c r="Q9" s="28"/>
    </row>
    <row r="10" spans="5:17" ht="20">
      <c r="E10" s="28"/>
      <c r="F10" s="28"/>
      <c r="G10" s="33" t="s">
        <v>1</v>
      </c>
      <c r="H10" s="44" t="s">
        <v>57</v>
      </c>
      <c r="I10" s="45" t="s">
        <v>58</v>
      </c>
      <c r="J10" s="45" t="s">
        <v>59</v>
      </c>
      <c r="K10" s="45" t="s">
        <v>60</v>
      </c>
      <c r="L10" s="46" t="s">
        <v>18</v>
      </c>
      <c r="M10" s="28"/>
      <c r="N10" s="28"/>
      <c r="O10" s="37" t="s">
        <v>181</v>
      </c>
      <c r="P10" s="28"/>
      <c r="Q10" s="28"/>
    </row>
    <row r="11" spans="5:17" ht="20">
      <c r="E11" s="28"/>
      <c r="F11" s="28"/>
      <c r="G11" s="33" t="s">
        <v>2</v>
      </c>
      <c r="H11" s="44" t="s">
        <v>61</v>
      </c>
      <c r="I11" s="45" t="s">
        <v>62</v>
      </c>
      <c r="J11" s="45" t="s">
        <v>63</v>
      </c>
      <c r="K11" s="45" t="s">
        <v>64</v>
      </c>
      <c r="L11" s="46" t="s">
        <v>18</v>
      </c>
      <c r="M11" s="28"/>
      <c r="N11" s="28"/>
      <c r="O11" s="38"/>
      <c r="P11" s="28"/>
      <c r="Q11" s="28"/>
    </row>
    <row r="12" spans="5:17" ht="20">
      <c r="E12" s="28"/>
      <c r="F12" s="28"/>
      <c r="G12" s="33" t="s">
        <v>3</v>
      </c>
      <c r="H12" s="44" t="s">
        <v>65</v>
      </c>
      <c r="I12" s="45" t="s">
        <v>66</v>
      </c>
      <c r="J12" s="45" t="s">
        <v>67</v>
      </c>
      <c r="K12" s="45" t="s">
        <v>68</v>
      </c>
      <c r="L12" s="46" t="s">
        <v>18</v>
      </c>
      <c r="M12" s="28"/>
      <c r="N12" s="28"/>
      <c r="O12" s="28"/>
      <c r="P12" s="28"/>
      <c r="Q12" s="28"/>
    </row>
    <row r="13" spans="5:17" ht="20">
      <c r="E13" s="28"/>
      <c r="F13" s="28"/>
      <c r="G13" s="33" t="s">
        <v>4</v>
      </c>
      <c r="H13" s="44" t="s">
        <v>69</v>
      </c>
      <c r="I13" s="45" t="s">
        <v>70</v>
      </c>
      <c r="J13" s="45" t="s">
        <v>71</v>
      </c>
      <c r="K13" s="45" t="s">
        <v>72</v>
      </c>
      <c r="L13" s="46" t="s">
        <v>18</v>
      </c>
      <c r="M13" s="28"/>
      <c r="N13" s="28"/>
      <c r="O13" s="28"/>
      <c r="P13" s="28"/>
      <c r="Q13" s="28"/>
    </row>
    <row r="14" spans="5:17" ht="20">
      <c r="E14" s="28"/>
      <c r="F14" s="28"/>
      <c r="G14" s="33" t="s">
        <v>5</v>
      </c>
      <c r="H14" s="44" t="s">
        <v>73</v>
      </c>
      <c r="I14" s="45" t="s">
        <v>74</v>
      </c>
      <c r="J14" s="45" t="s">
        <v>75</v>
      </c>
      <c r="K14" s="45" t="s">
        <v>76</v>
      </c>
      <c r="L14" s="46" t="s">
        <v>18</v>
      </c>
      <c r="M14" s="28"/>
      <c r="N14" s="28"/>
      <c r="O14" s="28"/>
      <c r="P14" s="28"/>
      <c r="Q14" s="28"/>
    </row>
    <row r="15" spans="5:17" ht="20">
      <c r="E15" s="28"/>
      <c r="F15" s="28"/>
      <c r="G15" s="33" t="s">
        <v>6</v>
      </c>
      <c r="H15" s="44" t="s">
        <v>77</v>
      </c>
      <c r="I15" s="45" t="s">
        <v>78</v>
      </c>
      <c r="J15" s="45" t="s">
        <v>79</v>
      </c>
      <c r="K15" s="45" t="s">
        <v>80</v>
      </c>
      <c r="L15" s="46" t="s">
        <v>18</v>
      </c>
      <c r="M15" s="28"/>
      <c r="N15" s="28"/>
      <c r="O15" s="28"/>
      <c r="P15" s="28"/>
      <c r="Q15" s="28"/>
    </row>
    <row r="16" spans="5:17" ht="20">
      <c r="E16" s="28"/>
      <c r="F16" s="28"/>
      <c r="G16" s="33" t="s">
        <v>7</v>
      </c>
      <c r="H16" s="44" t="s">
        <v>81</v>
      </c>
      <c r="I16" s="45" t="s">
        <v>82</v>
      </c>
      <c r="J16" s="45" t="s">
        <v>83</v>
      </c>
      <c r="K16" s="45" t="s">
        <v>84</v>
      </c>
      <c r="L16" s="46" t="s">
        <v>18</v>
      </c>
      <c r="M16" s="28"/>
      <c r="N16" s="28"/>
      <c r="O16" s="28"/>
      <c r="P16" s="28"/>
      <c r="Q16" s="28"/>
    </row>
    <row r="17" spans="5:17" ht="20">
      <c r="E17" s="28"/>
      <c r="F17" s="28"/>
      <c r="G17" s="33" t="s">
        <v>8</v>
      </c>
      <c r="H17" s="44" t="s">
        <v>85</v>
      </c>
      <c r="I17" s="45" t="s">
        <v>86</v>
      </c>
      <c r="J17" s="45" t="s">
        <v>87</v>
      </c>
      <c r="K17" s="45" t="s">
        <v>88</v>
      </c>
      <c r="L17" s="46" t="s">
        <v>18</v>
      </c>
      <c r="M17" s="28"/>
      <c r="N17" s="28"/>
      <c r="O17" s="28"/>
      <c r="P17" s="28"/>
      <c r="Q17" s="28"/>
    </row>
    <row r="18" spans="5:17" ht="20">
      <c r="E18" s="28"/>
      <c r="F18" s="28"/>
      <c r="G18" s="33" t="s">
        <v>9</v>
      </c>
      <c r="H18" s="44" t="s">
        <v>89</v>
      </c>
      <c r="I18" s="45" t="s">
        <v>90</v>
      </c>
      <c r="J18" s="45" t="s">
        <v>91</v>
      </c>
      <c r="K18" s="45" t="s">
        <v>92</v>
      </c>
      <c r="L18" s="46" t="s">
        <v>18</v>
      </c>
      <c r="M18" s="28"/>
      <c r="N18" s="28"/>
      <c r="O18" s="28"/>
      <c r="P18" s="28"/>
      <c r="Q18" s="28"/>
    </row>
    <row r="19" spans="5:17" ht="20">
      <c r="E19" s="28"/>
      <c r="F19" s="28"/>
      <c r="G19" s="33" t="s">
        <v>10</v>
      </c>
      <c r="H19" s="44" t="s">
        <v>93</v>
      </c>
      <c r="I19" s="45" t="s">
        <v>94</v>
      </c>
      <c r="J19" s="45" t="s">
        <v>95</v>
      </c>
      <c r="K19" s="45" t="s">
        <v>96</v>
      </c>
      <c r="L19" s="46" t="s">
        <v>18</v>
      </c>
      <c r="M19" s="28"/>
      <c r="N19" s="28"/>
      <c r="O19" s="38"/>
      <c r="P19" s="28"/>
      <c r="Q19" s="28"/>
    </row>
    <row r="20" spans="5:17" ht="20">
      <c r="E20" s="28"/>
      <c r="F20" s="28"/>
      <c r="G20" s="33" t="s">
        <v>11</v>
      </c>
      <c r="H20" s="44" t="s">
        <v>97</v>
      </c>
      <c r="I20" s="45" t="s">
        <v>98</v>
      </c>
      <c r="J20" s="45" t="s">
        <v>99</v>
      </c>
      <c r="K20" s="45" t="s">
        <v>100</v>
      </c>
      <c r="L20" s="46" t="s">
        <v>18</v>
      </c>
      <c r="M20" s="28"/>
      <c r="N20" s="28"/>
      <c r="O20" s="38"/>
      <c r="P20" s="28"/>
      <c r="Q20" s="28"/>
    </row>
    <row r="21" spans="5:17" ht="20">
      <c r="E21" s="28"/>
      <c r="F21" s="28"/>
      <c r="G21" s="33" t="s">
        <v>12</v>
      </c>
      <c r="H21" s="44" t="s">
        <v>101</v>
      </c>
      <c r="I21" s="45" t="s">
        <v>102</v>
      </c>
      <c r="J21" s="45" t="s">
        <v>103</v>
      </c>
      <c r="K21" s="45" t="s">
        <v>104</v>
      </c>
      <c r="L21" s="46" t="s">
        <v>18</v>
      </c>
      <c r="M21" s="28"/>
      <c r="N21" s="28"/>
      <c r="O21" s="38"/>
      <c r="P21" s="28"/>
      <c r="Q21" s="28"/>
    </row>
    <row r="22" spans="5:17" ht="20">
      <c r="E22" s="28"/>
      <c r="F22" s="28"/>
      <c r="G22" s="33" t="s">
        <v>13</v>
      </c>
      <c r="H22" s="44" t="s">
        <v>105</v>
      </c>
      <c r="I22" s="45" t="s">
        <v>106</v>
      </c>
      <c r="J22" s="45" t="s">
        <v>107</v>
      </c>
      <c r="K22" s="45" t="s">
        <v>108</v>
      </c>
      <c r="L22" s="46" t="s">
        <v>18</v>
      </c>
      <c r="M22" s="28"/>
      <c r="N22" s="28"/>
      <c r="O22" s="38"/>
      <c r="P22" s="28"/>
      <c r="Q22" s="28"/>
    </row>
    <row r="23" spans="5:17" ht="20">
      <c r="E23" s="28"/>
      <c r="F23" s="28"/>
      <c r="G23" s="33" t="s">
        <v>14</v>
      </c>
      <c r="H23" s="44" t="s">
        <v>109</v>
      </c>
      <c r="I23" s="45" t="s">
        <v>110</v>
      </c>
      <c r="J23" s="45" t="s">
        <v>111</v>
      </c>
      <c r="K23" s="45" t="s">
        <v>112</v>
      </c>
      <c r="L23" s="46" t="s">
        <v>18</v>
      </c>
      <c r="M23" s="28"/>
      <c r="N23" s="28"/>
      <c r="O23" s="38"/>
      <c r="P23" s="28"/>
      <c r="Q23" s="28"/>
    </row>
    <row r="24" spans="5:17" ht="20">
      <c r="E24" s="28"/>
      <c r="F24" s="28"/>
      <c r="G24" s="33" t="s">
        <v>15</v>
      </c>
      <c r="H24" s="44" t="s">
        <v>113</v>
      </c>
      <c r="I24" s="45" t="s">
        <v>114</v>
      </c>
      <c r="J24" s="45" t="s">
        <v>115</v>
      </c>
      <c r="K24" s="45" t="s">
        <v>116</v>
      </c>
      <c r="L24" s="46" t="s">
        <v>18</v>
      </c>
      <c r="M24" s="28"/>
      <c r="N24" s="28"/>
      <c r="O24" s="38"/>
      <c r="P24" s="28"/>
      <c r="Q24" s="28"/>
    </row>
    <row r="25" spans="5:17" ht="20">
      <c r="E25" s="28"/>
      <c r="F25" s="28"/>
      <c r="G25" s="33" t="s">
        <v>16</v>
      </c>
      <c r="H25" s="44" t="s">
        <v>117</v>
      </c>
      <c r="I25" s="45" t="s">
        <v>118</v>
      </c>
      <c r="J25" s="45" t="s">
        <v>119</v>
      </c>
      <c r="K25" s="45" t="s">
        <v>120</v>
      </c>
      <c r="L25" s="46" t="s">
        <v>18</v>
      </c>
      <c r="M25" s="28"/>
      <c r="N25" s="28"/>
      <c r="O25" s="38"/>
      <c r="P25" s="28"/>
      <c r="Q25" s="28"/>
    </row>
    <row r="26" spans="5:17"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38"/>
      <c r="P26" s="28"/>
      <c r="Q26" s="28"/>
    </row>
    <row r="27" spans="5:17"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38"/>
      <c r="P27" s="28"/>
      <c r="Q27" s="28"/>
    </row>
    <row r="28" spans="5:17" ht="20">
      <c r="E28" s="28"/>
      <c r="F28" s="28"/>
      <c r="G28" s="28"/>
      <c r="H28" s="28"/>
      <c r="I28" s="37" t="s">
        <v>47</v>
      </c>
      <c r="J28" s="28"/>
      <c r="L28" s="28"/>
      <c r="M28" s="28"/>
      <c r="N28" s="28"/>
      <c r="P28" s="28"/>
      <c r="Q28" s="28"/>
    </row>
    <row r="29" spans="5:17" ht="20">
      <c r="E29" s="28"/>
      <c r="F29" s="28"/>
      <c r="H29" s="43">
        <v>1990</v>
      </c>
      <c r="I29" s="43">
        <v>1991</v>
      </c>
      <c r="J29" s="43">
        <v>1992</v>
      </c>
      <c r="K29" s="43">
        <v>1993</v>
      </c>
      <c r="L29" s="32" t="s">
        <v>18</v>
      </c>
      <c r="M29" s="28"/>
      <c r="N29" s="28"/>
      <c r="O29" s="37" t="s">
        <v>20</v>
      </c>
      <c r="P29" s="28"/>
      <c r="Q29" s="28"/>
    </row>
    <row r="30" spans="5:17" ht="20">
      <c r="E30" s="28"/>
      <c r="F30" s="28"/>
      <c r="G30" s="40" t="s">
        <v>17</v>
      </c>
      <c r="H30" s="44" t="s">
        <v>49</v>
      </c>
      <c r="I30" s="45" t="s">
        <v>121</v>
      </c>
      <c r="J30" s="45" t="s">
        <v>122</v>
      </c>
      <c r="K30" s="45" t="s">
        <v>123</v>
      </c>
      <c r="L30" s="46" t="s">
        <v>18</v>
      </c>
      <c r="M30" s="28"/>
      <c r="N30" s="28"/>
      <c r="O30" s="38"/>
      <c r="P30" s="28"/>
      <c r="Q30" s="28"/>
    </row>
    <row r="31" spans="5:17" ht="20">
      <c r="E31" s="28"/>
      <c r="F31" s="28"/>
      <c r="G31" s="40" t="s">
        <v>0</v>
      </c>
      <c r="H31" s="44" t="s">
        <v>53</v>
      </c>
      <c r="I31" s="45" t="s">
        <v>124</v>
      </c>
      <c r="J31" s="45" t="s">
        <v>125</v>
      </c>
      <c r="K31" s="45" t="s">
        <v>126</v>
      </c>
      <c r="L31" s="46" t="s">
        <v>18</v>
      </c>
      <c r="M31" s="28"/>
      <c r="N31" s="28"/>
      <c r="O31" s="37" t="s">
        <v>182</v>
      </c>
      <c r="P31" s="28"/>
      <c r="Q31" s="28"/>
    </row>
    <row r="32" spans="5:17" ht="20">
      <c r="E32" s="28"/>
      <c r="F32" s="28"/>
      <c r="G32" s="40" t="s">
        <v>1</v>
      </c>
      <c r="H32" s="44" t="s">
        <v>57</v>
      </c>
      <c r="I32" s="45" t="s">
        <v>127</v>
      </c>
      <c r="J32" s="45" t="s">
        <v>128</v>
      </c>
      <c r="K32" s="45" t="s">
        <v>129</v>
      </c>
      <c r="L32" s="46" t="s">
        <v>18</v>
      </c>
      <c r="M32" s="28"/>
      <c r="N32" s="28"/>
      <c r="O32" s="39" t="s">
        <v>177</v>
      </c>
      <c r="P32" s="28"/>
      <c r="Q32" s="28"/>
    </row>
    <row r="33" spans="5:17" ht="20">
      <c r="E33" s="28"/>
      <c r="F33" s="28"/>
      <c r="G33" s="40" t="s">
        <v>2</v>
      </c>
      <c r="H33" s="44" t="s">
        <v>61</v>
      </c>
      <c r="I33" s="45" t="s">
        <v>130</v>
      </c>
      <c r="J33" s="45" t="s">
        <v>131</v>
      </c>
      <c r="K33" s="45" t="s">
        <v>132</v>
      </c>
      <c r="L33" s="46" t="s">
        <v>18</v>
      </c>
      <c r="M33" s="28"/>
      <c r="N33" s="28"/>
      <c r="O33" s="28"/>
      <c r="P33" s="28"/>
      <c r="Q33" s="28"/>
    </row>
    <row r="34" spans="5:17" ht="20">
      <c r="E34" s="28"/>
      <c r="F34" s="28"/>
      <c r="G34" s="40" t="s">
        <v>3</v>
      </c>
      <c r="H34" s="44" t="s">
        <v>65</v>
      </c>
      <c r="I34" s="45" t="s">
        <v>133</v>
      </c>
      <c r="J34" s="45" t="s">
        <v>134</v>
      </c>
      <c r="K34" s="45" t="s">
        <v>135</v>
      </c>
      <c r="L34" s="46" t="s">
        <v>18</v>
      </c>
      <c r="M34" s="28"/>
      <c r="N34" s="28"/>
      <c r="O34" s="28"/>
      <c r="P34" s="28"/>
      <c r="Q34" s="28"/>
    </row>
    <row r="35" spans="5:17" ht="20">
      <c r="E35" s="28"/>
      <c r="F35" s="28"/>
      <c r="G35" s="40" t="s">
        <v>4</v>
      </c>
      <c r="H35" s="44" t="s">
        <v>69</v>
      </c>
      <c r="I35" s="45" t="s">
        <v>136</v>
      </c>
      <c r="J35" s="45" t="s">
        <v>137</v>
      </c>
      <c r="K35" s="45" t="s">
        <v>138</v>
      </c>
      <c r="L35" s="46" t="s">
        <v>18</v>
      </c>
      <c r="M35" s="28"/>
      <c r="N35" s="28"/>
      <c r="O35" s="28"/>
      <c r="P35" s="28"/>
      <c r="Q35" s="28"/>
    </row>
    <row r="36" spans="5:17" ht="20">
      <c r="E36" s="28"/>
      <c r="F36" s="28"/>
      <c r="G36" s="40" t="s">
        <v>5</v>
      </c>
      <c r="H36" s="44" t="s">
        <v>73</v>
      </c>
      <c r="I36" s="45" t="s">
        <v>139</v>
      </c>
      <c r="J36" s="45" t="s">
        <v>140</v>
      </c>
      <c r="K36" s="45" t="s">
        <v>141</v>
      </c>
      <c r="L36" s="46" t="s">
        <v>18</v>
      </c>
      <c r="M36" s="28"/>
      <c r="N36" s="28"/>
      <c r="O36" s="28"/>
      <c r="P36" s="28"/>
      <c r="Q36" s="28"/>
    </row>
    <row r="37" spans="5:17" ht="20">
      <c r="E37" s="28"/>
      <c r="F37" s="28"/>
      <c r="G37" s="40" t="s">
        <v>6</v>
      </c>
      <c r="H37" s="44" t="s">
        <v>77</v>
      </c>
      <c r="I37" s="45" t="s">
        <v>142</v>
      </c>
      <c r="J37" s="45" t="s">
        <v>143</v>
      </c>
      <c r="K37" s="45" t="s">
        <v>144</v>
      </c>
      <c r="L37" s="46" t="s">
        <v>18</v>
      </c>
      <c r="M37" s="28"/>
      <c r="N37" s="28"/>
      <c r="O37" s="28"/>
      <c r="P37" s="28"/>
      <c r="Q37" s="28"/>
    </row>
    <row r="38" spans="5:17" ht="20">
      <c r="E38" s="28"/>
      <c r="F38" s="28"/>
      <c r="G38" s="40" t="s">
        <v>7</v>
      </c>
      <c r="H38" s="44" t="s">
        <v>81</v>
      </c>
      <c r="I38" s="45" t="s">
        <v>145</v>
      </c>
      <c r="J38" s="45" t="s">
        <v>146</v>
      </c>
      <c r="K38" s="45" t="s">
        <v>147</v>
      </c>
      <c r="L38" s="46" t="s">
        <v>18</v>
      </c>
      <c r="M38" s="28"/>
      <c r="N38" s="28"/>
      <c r="O38" s="28"/>
      <c r="P38" s="28"/>
      <c r="Q38" s="28"/>
    </row>
    <row r="39" spans="5:17" ht="20">
      <c r="E39" s="28"/>
      <c r="F39" s="28"/>
      <c r="G39" s="40" t="s">
        <v>8</v>
      </c>
      <c r="H39" s="44" t="s">
        <v>85</v>
      </c>
      <c r="I39" s="45" t="s">
        <v>148</v>
      </c>
      <c r="J39" s="45" t="s">
        <v>149</v>
      </c>
      <c r="K39" s="45" t="s">
        <v>150</v>
      </c>
      <c r="L39" s="46" t="s">
        <v>18</v>
      </c>
      <c r="M39" s="28"/>
      <c r="N39" s="28"/>
      <c r="O39" s="28"/>
      <c r="P39" s="28"/>
      <c r="Q39" s="28"/>
    </row>
    <row r="40" spans="5:17" ht="20">
      <c r="E40" s="28"/>
      <c r="F40" s="28"/>
      <c r="G40" s="40" t="s">
        <v>9</v>
      </c>
      <c r="H40" s="44" t="s">
        <v>89</v>
      </c>
      <c r="I40" s="45" t="s">
        <v>151</v>
      </c>
      <c r="J40" s="45" t="s">
        <v>152</v>
      </c>
      <c r="K40" s="45" t="s">
        <v>153</v>
      </c>
      <c r="L40" s="46" t="s">
        <v>18</v>
      </c>
      <c r="M40" s="28"/>
      <c r="N40" s="28"/>
      <c r="O40" s="28"/>
      <c r="P40" s="28"/>
      <c r="Q40" s="28"/>
    </row>
    <row r="41" spans="5:17" ht="20">
      <c r="E41" s="28"/>
      <c r="F41" s="28"/>
      <c r="G41" s="40" t="s">
        <v>10</v>
      </c>
      <c r="H41" s="44" t="s">
        <v>93</v>
      </c>
      <c r="I41" s="45" t="s">
        <v>154</v>
      </c>
      <c r="J41" s="45" t="s">
        <v>155</v>
      </c>
      <c r="K41" s="45" t="s">
        <v>156</v>
      </c>
      <c r="L41" s="46" t="s">
        <v>18</v>
      </c>
      <c r="M41" s="28"/>
      <c r="N41" s="28"/>
      <c r="O41" s="28"/>
      <c r="P41" s="28"/>
      <c r="Q41" s="28"/>
    </row>
    <row r="42" spans="5:17" ht="20">
      <c r="E42" s="28"/>
      <c r="F42" s="28"/>
      <c r="G42" s="40" t="s">
        <v>11</v>
      </c>
      <c r="H42" s="44" t="s">
        <v>97</v>
      </c>
      <c r="I42" s="45" t="s">
        <v>157</v>
      </c>
      <c r="J42" s="45" t="s">
        <v>158</v>
      </c>
      <c r="K42" s="45" t="s">
        <v>159</v>
      </c>
      <c r="L42" s="46" t="s">
        <v>18</v>
      </c>
      <c r="M42" s="28"/>
      <c r="N42" s="28"/>
      <c r="O42" s="28"/>
      <c r="P42" s="28"/>
      <c r="Q42" s="28"/>
    </row>
    <row r="43" spans="5:17" ht="20">
      <c r="E43" s="28"/>
      <c r="F43" s="28"/>
      <c r="G43" s="40" t="s">
        <v>12</v>
      </c>
      <c r="H43" s="44" t="s">
        <v>101</v>
      </c>
      <c r="I43" s="45" t="s">
        <v>160</v>
      </c>
      <c r="J43" s="45" t="s">
        <v>161</v>
      </c>
      <c r="K43" s="45" t="s">
        <v>162</v>
      </c>
      <c r="L43" s="46" t="s">
        <v>18</v>
      </c>
      <c r="M43" s="28"/>
      <c r="N43" s="28"/>
      <c r="O43" s="28"/>
      <c r="P43" s="28"/>
      <c r="Q43" s="28"/>
    </row>
    <row r="44" spans="5:17" ht="20">
      <c r="E44" s="28"/>
      <c r="F44" s="28"/>
      <c r="G44" s="40" t="s">
        <v>13</v>
      </c>
      <c r="H44" s="44" t="s">
        <v>105</v>
      </c>
      <c r="I44" s="45" t="s">
        <v>163</v>
      </c>
      <c r="J44" s="45" t="s">
        <v>164</v>
      </c>
      <c r="K44" s="45" t="s">
        <v>165</v>
      </c>
      <c r="L44" s="46" t="s">
        <v>18</v>
      </c>
      <c r="M44" s="28"/>
      <c r="N44" s="28"/>
      <c r="O44" s="28"/>
      <c r="P44" s="28"/>
      <c r="Q44" s="28"/>
    </row>
    <row r="45" spans="5:17" ht="20">
      <c r="E45" s="28"/>
      <c r="F45" s="28"/>
      <c r="G45" s="40" t="s">
        <v>14</v>
      </c>
      <c r="H45" s="44" t="s">
        <v>109</v>
      </c>
      <c r="I45" s="45" t="s">
        <v>166</v>
      </c>
      <c r="J45" s="45" t="s">
        <v>167</v>
      </c>
      <c r="K45" s="45" t="s">
        <v>168</v>
      </c>
      <c r="L45" s="46" t="s">
        <v>18</v>
      </c>
      <c r="M45" s="28"/>
      <c r="N45" s="28"/>
      <c r="O45" s="28"/>
      <c r="P45" s="28"/>
      <c r="Q45" s="28"/>
    </row>
    <row r="46" spans="5:17" ht="20">
      <c r="E46" s="28"/>
      <c r="F46" s="28"/>
      <c r="G46" s="40" t="s">
        <v>15</v>
      </c>
      <c r="H46" s="44" t="s">
        <v>113</v>
      </c>
      <c r="I46" s="45" t="s">
        <v>169</v>
      </c>
      <c r="J46" s="45" t="s">
        <v>170</v>
      </c>
      <c r="K46" s="45" t="s">
        <v>171</v>
      </c>
      <c r="L46" s="46" t="s">
        <v>18</v>
      </c>
      <c r="M46" s="28"/>
      <c r="N46" s="28"/>
      <c r="O46" s="28"/>
      <c r="P46" s="28"/>
      <c r="Q46" s="28"/>
    </row>
    <row r="47" spans="5:17" ht="20">
      <c r="E47" s="28"/>
      <c r="F47" s="28"/>
      <c r="G47" s="40" t="s">
        <v>16</v>
      </c>
      <c r="H47" s="44" t="s">
        <v>117</v>
      </c>
      <c r="I47" s="45" t="s">
        <v>172</v>
      </c>
      <c r="J47" s="45" t="s">
        <v>173</v>
      </c>
      <c r="K47" s="45" t="s">
        <v>174</v>
      </c>
      <c r="L47" s="46" t="s">
        <v>18</v>
      </c>
      <c r="M47" s="28"/>
      <c r="N47" s="28"/>
      <c r="O47" s="28"/>
      <c r="P47" s="28"/>
      <c r="Q47" s="28"/>
    </row>
    <row r="48" spans="5:17"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</row>
    <row r="49" spans="5:17"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</row>
    <row r="50" spans="5:17" s="62" customFormat="1"/>
    <row r="51" spans="5:17" s="62" customFormat="1"/>
    <row r="52" spans="5:17" s="62" customFormat="1"/>
    <row r="53" spans="5:17" s="62" customFormat="1"/>
    <row r="54" spans="5:17" s="62" customFormat="1"/>
    <row r="55" spans="5:17" s="62" customFormat="1"/>
    <row r="56" spans="5:17" s="62" customFormat="1"/>
    <row r="57" spans="5:17" s="62" customFormat="1"/>
    <row r="58" spans="5:17" s="62" customFormat="1"/>
    <row r="59" spans="5:17" s="62" customFormat="1"/>
    <row r="60" spans="5:17" s="62" customFormat="1"/>
    <row r="61" spans="5:17" s="62" customFormat="1"/>
    <row r="62" spans="5:17" s="62" customFormat="1"/>
    <row r="63" spans="5:17" s="62" customFormat="1"/>
    <row r="64" spans="5:17" s="62" customFormat="1"/>
    <row r="65" s="62" customFormat="1"/>
    <row r="66" s="62" customFormat="1"/>
    <row r="67" s="62" customFormat="1"/>
    <row r="68" s="62" customFormat="1"/>
    <row r="69" s="62" customFormat="1"/>
    <row r="70" s="62" customFormat="1"/>
    <row r="71" s="62" customFormat="1"/>
    <row r="72" s="62" customFormat="1"/>
    <row r="73" s="62" customFormat="1"/>
    <row r="74" s="62" customFormat="1"/>
    <row r="75" s="62" customFormat="1"/>
    <row r="76" s="62" customFormat="1"/>
    <row r="77" s="62" customFormat="1"/>
    <row r="78" s="62" customFormat="1"/>
    <row r="79" s="62" customFormat="1"/>
    <row r="80" s="62" customFormat="1"/>
    <row r="81" s="62" customFormat="1"/>
    <row r="82" s="62" customFormat="1"/>
    <row r="83" s="62" customFormat="1"/>
    <row r="84" s="62" customFormat="1"/>
    <row r="85" s="62" customFormat="1"/>
    <row r="86" s="62" customFormat="1"/>
    <row r="87" s="62" customFormat="1"/>
    <row r="88" s="62" customFormat="1"/>
    <row r="89" s="62" customFormat="1"/>
    <row r="90" s="62" customFormat="1"/>
    <row r="91" s="62" customFormat="1"/>
    <row r="92" s="62" customFormat="1"/>
    <row r="93" s="62" customFormat="1"/>
    <row r="94" s="62" customFormat="1"/>
    <row r="95" s="62" customFormat="1"/>
    <row r="96" s="62" customFormat="1"/>
    <row r="97" s="62" customFormat="1"/>
    <row r="98" s="62" customFormat="1"/>
    <row r="99" s="62" customFormat="1"/>
    <row r="100" s="62" customFormat="1"/>
    <row r="101" s="62" customFormat="1"/>
    <row r="102" s="62" customFormat="1"/>
    <row r="103" s="62" customFormat="1"/>
    <row r="104" s="62" customFormat="1"/>
    <row r="105" s="62" customFormat="1"/>
    <row r="106" s="62" customFormat="1"/>
    <row r="107" s="62" customFormat="1"/>
    <row r="108" s="62" customFormat="1"/>
    <row r="109" s="62" customFormat="1"/>
    <row r="110" s="62" customFormat="1"/>
    <row r="111" s="62" customFormat="1"/>
    <row r="112" s="62" customFormat="1"/>
    <row r="113" s="62" customFormat="1"/>
    <row r="114" s="62" customFormat="1"/>
    <row r="115" s="62" customFormat="1"/>
    <row r="116" s="62" customFormat="1"/>
    <row r="117" s="62" customFormat="1"/>
    <row r="118" s="62" customFormat="1"/>
    <row r="119" s="62" customFormat="1"/>
    <row r="120" s="62" customFormat="1"/>
    <row r="121" s="62" customFormat="1"/>
    <row r="122" s="62" customFormat="1"/>
    <row r="123" s="62" customFormat="1"/>
    <row r="124" s="62" customFormat="1"/>
    <row r="125" s="62" customFormat="1"/>
    <row r="126" s="62" customFormat="1"/>
    <row r="127" s="62" customFormat="1"/>
    <row r="128" s="62" customFormat="1"/>
    <row r="129" s="62" customFormat="1"/>
    <row r="130" s="62" customFormat="1"/>
    <row r="131" s="62" customFormat="1"/>
    <row r="132" s="62" customFormat="1"/>
    <row r="133" s="62" customFormat="1"/>
    <row r="134" s="62" customFormat="1"/>
    <row r="135" s="62" customFormat="1"/>
    <row r="136" s="62" customFormat="1"/>
    <row r="137" s="62" customFormat="1"/>
    <row r="138" s="62" customFormat="1"/>
    <row r="139" s="62" customFormat="1"/>
    <row r="140" s="62" customFormat="1"/>
    <row r="141" s="62" customFormat="1"/>
    <row r="142" s="62" customFormat="1"/>
    <row r="143" s="62" customFormat="1"/>
    <row r="144" s="62" customFormat="1"/>
    <row r="145" s="62" customFormat="1"/>
    <row r="146" s="62" customFormat="1"/>
    <row r="147" s="62" customFormat="1"/>
    <row r="148" s="62" customFormat="1"/>
    <row r="149" s="62" customFormat="1"/>
    <row r="150" s="62" customFormat="1"/>
    <row r="151" s="62" customFormat="1"/>
    <row r="152" s="62" customFormat="1"/>
    <row r="153" s="62" customFormat="1"/>
    <row r="154" s="62" customFormat="1"/>
    <row r="155" s="62" customFormat="1"/>
    <row r="156" s="62" customFormat="1"/>
    <row r="157" s="62" customFormat="1"/>
    <row r="158" s="62" customFormat="1"/>
    <row r="159" s="62" customFormat="1"/>
    <row r="160" s="62" customFormat="1"/>
    <row r="161" s="62" customFormat="1"/>
    <row r="162" s="62" customFormat="1"/>
    <row r="163" s="62" customFormat="1"/>
    <row r="164" s="62" customFormat="1"/>
    <row r="165" s="62" customFormat="1"/>
    <row r="166" s="62" customFormat="1"/>
    <row r="167" s="62" customFormat="1"/>
    <row r="168" s="62" customFormat="1"/>
    <row r="169" s="62" customFormat="1"/>
    <row r="170" s="62" customFormat="1"/>
    <row r="171" s="62" customFormat="1"/>
    <row r="172" s="62" customFormat="1"/>
    <row r="173" s="62" customFormat="1"/>
    <row r="174" s="62" customFormat="1"/>
    <row r="175" s="62" customFormat="1"/>
    <row r="176" s="62" customFormat="1"/>
    <row r="177" s="62" customFormat="1"/>
    <row r="178" s="62" customFormat="1"/>
  </sheetData>
  <sheetProtection password="C19B" sheet="1" objects="1" scenarios="1" selectLockedCells="1" selectUnlockedCells="1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DINAMICA_NOM_PIL</vt:lpstr>
      <vt:lpstr>DINAMICA_PROFILO</vt:lpstr>
      <vt:lpstr>DINAMICA_VITA_ATTESA</vt:lpstr>
      <vt:lpstr>GRAPH1</vt:lpstr>
      <vt:lpstr>GRAPH2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C Salerno</dc:creator>
  <cp:lastModifiedBy>NICOLA C SALERNO</cp:lastModifiedBy>
  <dcterms:created xsi:type="dcterms:W3CDTF">2013-11-29T16:01:26Z</dcterms:created>
  <dcterms:modified xsi:type="dcterms:W3CDTF">2015-04-09T12:45:19Z</dcterms:modified>
</cp:coreProperties>
</file>