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480" yWindow="40" windowWidth="37920" windowHeight="21060" activeTab="2"/>
  </bookViews>
  <sheets>
    <sheet name="TOT AP" sheetId="6" r:id="rId1"/>
    <sheet name="Tavv. 18-19" sheetId="1" r:id="rId2"/>
    <sheet name="Tavola 12" sheetId="2" r:id="rId3"/>
    <sheet name="Tavola 17" sheetId="5" r:id="rId4"/>
    <sheet name="Tavola 14" sheetId="3" r:id="rId5"/>
  </sheets>
  <externalReferences>
    <externalReference r:id="rId6"/>
  </externalReferences>
  <definedNames>
    <definedName name="_xlnm.Print_Area" localSheetId="2">'Tavola 12'!$A$1:$Q$29</definedName>
    <definedName name="_xlnm.Print_Area" localSheetId="4">'Tavola 14'!$A$1:$Q$49</definedName>
    <definedName name="_xlnm.Print_Area" localSheetId="3">'Tavola 17'!$A$1:$Q$66</definedName>
    <definedName name="_xlnm.Print_Area" localSheetId="1">'Tavv. 18-19'!$A$1:$F$59</definedName>
    <definedName name="_xlnm.Print_Area" localSheetId="0">'TOT AP'!$A$1:$Q$78</definedName>
    <definedName name="asspa">#REF!</definedName>
    <definedName name="ASSPAc">#REF!</definedName>
    <definedName name="asstot">#REF!</definedName>
    <definedName name="occupati1">#REF!</definedName>
    <definedName name="occupati2">#REF!</definedName>
    <definedName name="occupati3">#REF!</definedName>
    <definedName name="occupati4">#REF!</definedName>
    <definedName name="occupati5">#REF!</definedName>
    <definedName name="occupati6">#REF!</definedName>
    <definedName name="occupati7">#REF!</definedName>
    <definedName name="p4r10c1">#REF!</definedName>
    <definedName name="p4r10c2">#REF!</definedName>
    <definedName name="p4r10c3">#REF!</definedName>
    <definedName name="p4r10c4">#REF!</definedName>
    <definedName name="p4r10c5">#REF!</definedName>
    <definedName name="p4r11c1">#REF!</definedName>
    <definedName name="p4r11c2">#REF!</definedName>
    <definedName name="p4r12c1">#REF!</definedName>
    <definedName name="p4r12c2">#REF!</definedName>
    <definedName name="p4r13c1">#REF!</definedName>
    <definedName name="p4r13c2">#REF!</definedName>
    <definedName name="p4r14c1">#REF!</definedName>
    <definedName name="p4r14c2">#REF!</definedName>
    <definedName name="p4r1c1">#REF!</definedName>
    <definedName name="p4r1c2">#REF!</definedName>
    <definedName name="p4r26c1">#REF!</definedName>
    <definedName name="p4r26c2">#REF!</definedName>
    <definedName name="p4r26c3">#REF!</definedName>
    <definedName name="p4r26c5">#REF!</definedName>
    <definedName name="p4r5c2">#REF!</definedName>
    <definedName name="p4r6c1">#REF!</definedName>
    <definedName name="p4r6c2">#REF!</definedName>
    <definedName name="p4r7c1">#REF!</definedName>
    <definedName name="p4r8c1">#REF!</definedName>
    <definedName name="p4r8c2">#REF!</definedName>
    <definedName name="p4r9c1">#REF!</definedName>
    <definedName name="p4r9c2">#REF!</definedName>
    <definedName name="p4r9c3">#REF!</definedName>
    <definedName name="p4r9c4">#REF!</definedName>
    <definedName name="p4r9c5">#REF!</definedName>
    <definedName name="p4ri11c1">#REF!</definedName>
    <definedName name="p4ri11c2">#REF!</definedName>
    <definedName name="p4ri11c3">#REF!</definedName>
    <definedName name="p4ri11c4">#REF!</definedName>
    <definedName name="p4ri11c5">#REF!</definedName>
    <definedName name="p4ri12c1">#REF!</definedName>
    <definedName name="p4ri12c2">#REF!</definedName>
    <definedName name="p4ri12c3">#REF!</definedName>
    <definedName name="p4ri12c4">#REF!</definedName>
    <definedName name="p4ri12c5">#REF!</definedName>
    <definedName name="p4ri15c1">#REF!</definedName>
    <definedName name="p4ri15c2">#REF!</definedName>
    <definedName name="p4ri15c3">#REF!</definedName>
    <definedName name="p4ri15c4">#REF!</definedName>
    <definedName name="p4ri15c5">#REF!</definedName>
    <definedName name="p4ri19c1">#REF!</definedName>
    <definedName name="p4ri19c2">#REF!</definedName>
    <definedName name="p4ri19c3">#REF!</definedName>
    <definedName name="p4ri19c4">#REF!</definedName>
    <definedName name="p4ri19c5">#REF!</definedName>
    <definedName name="PA">#REF!</definedName>
    <definedName name="par12cq">#REF!</definedName>
    <definedName name="par12cr">#REF!</definedName>
    <definedName name="par12cs">#REF!</definedName>
    <definedName name="par21cq">#REF!</definedName>
    <definedName name="par21cr">#REF!</definedName>
    <definedName name="par21cs">#REF!</definedName>
    <definedName name="par22cq">#REF!</definedName>
    <definedName name="par22cr">#REF!</definedName>
    <definedName name="par22cs">#REF!</definedName>
    <definedName name="par26cq">#REF!</definedName>
    <definedName name="par26cr">#REF!</definedName>
    <definedName name="par26cs">#REF!</definedName>
    <definedName name="par27c1">#REF!</definedName>
    <definedName name="par27c2">#REF!</definedName>
    <definedName name="par27cq">#REF!</definedName>
    <definedName name="par27cr">#REF!</definedName>
    <definedName name="par27cs">#REF!</definedName>
    <definedName name="par30c1">#REF!</definedName>
    <definedName name="par30c2">#REF!</definedName>
    <definedName name="par30cq">#REF!</definedName>
    <definedName name="par30cr">#REF!</definedName>
    <definedName name="par30cs">#REF!</definedName>
    <definedName name="par31cq">#REF!</definedName>
    <definedName name="par31cr">#REF!</definedName>
    <definedName name="par31cs">#REF!</definedName>
    <definedName name="par32cq">#REF!</definedName>
    <definedName name="par32cr">#REF!</definedName>
    <definedName name="par32cs">#REF!</definedName>
    <definedName name="par35cq">#REF!</definedName>
    <definedName name="par35cr">#REF!</definedName>
    <definedName name="par35cs">#REF!</definedName>
    <definedName name="par36cq">#REF!</definedName>
    <definedName name="par36cr">#REF!</definedName>
    <definedName name="par36cs">#REF!</definedName>
    <definedName name="par8cq">#REF!</definedName>
    <definedName name="par8cr">#REF!</definedName>
    <definedName name="par8cs">#REF!</definedName>
    <definedName name="pr1r10c1">#REF!</definedName>
    <definedName name="pr1r10c2">#REF!</definedName>
    <definedName name="pr1r10c3">#REF!</definedName>
    <definedName name="pr1r10c4">#REF!</definedName>
    <definedName name="pr1r1c1">#REF!</definedName>
    <definedName name="pr1r1c2">#REF!</definedName>
    <definedName name="pr1r1c3">#REF!</definedName>
    <definedName name="pr1r1c4">#REF!</definedName>
    <definedName name="pr1r2c1">#REF!</definedName>
    <definedName name="pr1r2c2">#REF!</definedName>
    <definedName name="pr1r2c3">#REF!</definedName>
    <definedName name="pr1r2c4">#REF!</definedName>
    <definedName name="pr1r3c1">#REF!</definedName>
    <definedName name="pr1r3c2">#REF!</definedName>
    <definedName name="pr1r3c3">#REF!</definedName>
    <definedName name="pr1r3c4">#REF!</definedName>
    <definedName name="pr1r4c1">#REF!</definedName>
    <definedName name="pr1r4c2">#REF!</definedName>
    <definedName name="pr1r4c3">#REF!</definedName>
    <definedName name="pr1r4c4">#REF!</definedName>
    <definedName name="pr1r5c1">#REF!</definedName>
    <definedName name="pr1r5c2">#REF!</definedName>
    <definedName name="pr1r5c3">#REF!</definedName>
    <definedName name="pr1r5c4">#REF!</definedName>
    <definedName name="pr1r6c1">#REF!</definedName>
    <definedName name="pr1r6c2">#REF!</definedName>
    <definedName name="pr1r6c3">#REF!</definedName>
    <definedName name="pr1r6c4">#REF!</definedName>
    <definedName name="pr1r7c1">#REF!</definedName>
    <definedName name="pr1r7c2">#REF!</definedName>
    <definedName name="pr1r7c3">#REF!</definedName>
    <definedName name="pr1r7c4">#REF!</definedName>
    <definedName name="pr1r8c1">#REF!</definedName>
    <definedName name="pr1r8c2">#REF!</definedName>
    <definedName name="pr1r8c3">#REF!</definedName>
    <definedName name="pr1r8c4">#REF!</definedName>
    <definedName name="pr1r9c1">#REF!</definedName>
    <definedName name="pr1r9c2">#REF!</definedName>
    <definedName name="pr1r9c3">#REF!</definedName>
    <definedName name="pr1r9c4">#REF!</definedName>
    <definedName name="pr3_11">#REF!</definedName>
    <definedName name="pr3_12">#REF!</definedName>
    <definedName name="pr3_13">#REF!</definedName>
    <definedName name="pr3_21">#REF!</definedName>
    <definedName name="pr3_22">#REF!</definedName>
    <definedName name="pr3_23">#REF!</definedName>
    <definedName name="pr3_31">#REF!</definedName>
    <definedName name="pr3_32">#REF!</definedName>
    <definedName name="pr3_33">#REF!</definedName>
    <definedName name="pr3_41">#REF!</definedName>
    <definedName name="pr3_42">#REF!</definedName>
    <definedName name="pr3_43">#REF!</definedName>
    <definedName name="pr3_51">#REF!</definedName>
    <definedName name="pr3_52">#REF!</definedName>
    <definedName name="pr3_53">#REF!</definedName>
    <definedName name="pr3_61">#REF!</definedName>
    <definedName name="pr3_62">#REF!</definedName>
    <definedName name="pr3_63">#REF!</definedName>
    <definedName name="pr3_71">#REF!</definedName>
    <definedName name="pr3_72">#REF!</definedName>
    <definedName name="pr3_73">#REF!</definedName>
    <definedName name="pr3_81">#REF!</definedName>
    <definedName name="pr3_82">#REF!</definedName>
    <definedName name="pr3_83">#REF!</definedName>
    <definedName name="pr3r10c1">#REF!</definedName>
    <definedName name="pr3r10c2">#REF!</definedName>
    <definedName name="pr3r10c3">#REF!</definedName>
    <definedName name="pr3r10c4">#REF!</definedName>
    <definedName name="pr3r10c5">#REF!</definedName>
    <definedName name="pr3r10c6">#REF!</definedName>
    <definedName name="pr3r8c1">#REF!</definedName>
    <definedName name="pr538c1">#REF!</definedName>
    <definedName name="pr5r36">#REF!</definedName>
    <definedName name="pr5r37">#REF!</definedName>
    <definedName name="pr5r38">#REF!</definedName>
    <definedName name="pr5r38c1">#REF!</definedName>
    <definedName name="pr5r39">#REF!</definedName>
    <definedName name="pr5r39c1">#REF!</definedName>
    <definedName name="pr5r40">#REF!</definedName>
    <definedName name="pr5r40c1">#REF!</definedName>
    <definedName name="pr5r41c1">#REF!</definedName>
    <definedName name="pr5r42c1">#REF!</definedName>
    <definedName name="pr6r1c1">#REF!</definedName>
    <definedName name="pr6r1c10">#REF!</definedName>
    <definedName name="pr6r1c11">#REF!</definedName>
    <definedName name="pr6r1c12">#REF!</definedName>
    <definedName name="pr6r1c2">#REF!</definedName>
    <definedName name="pr6r1c3">#REF!</definedName>
    <definedName name="pr6r1c4">#REF!</definedName>
    <definedName name="pr6r1c5">#REF!</definedName>
    <definedName name="pr6r1c6">#REF!</definedName>
    <definedName name="pr6r1c7">#REF!</definedName>
    <definedName name="pr6r1c8">#REF!</definedName>
    <definedName name="pr6r1c9">#REF!</definedName>
    <definedName name="pr6r2c1">#REF!</definedName>
    <definedName name="pr6r2c10">#REF!</definedName>
    <definedName name="pr6r2c11">#REF!</definedName>
    <definedName name="pr6r2c12">#REF!</definedName>
    <definedName name="pr6r2c2">#REF!</definedName>
    <definedName name="pr6r2c3">#REF!</definedName>
    <definedName name="pr6r2c4">#REF!</definedName>
    <definedName name="pr6r2c5">#REF!</definedName>
    <definedName name="pr6r2c6">#REF!</definedName>
    <definedName name="pr6r2c7">#REF!</definedName>
    <definedName name="pr6r2c8">#REF!</definedName>
    <definedName name="pr6r2c9">#REF!</definedName>
    <definedName name="pr6r3c1">#REF!</definedName>
    <definedName name="pr6r3c10">#REF!</definedName>
    <definedName name="pr6r3c11">#REF!</definedName>
    <definedName name="pr6r3c12">#REF!</definedName>
    <definedName name="pr6r3c2">#REF!</definedName>
    <definedName name="pr6r3c3">#REF!</definedName>
    <definedName name="pr6r3c4">#REF!</definedName>
    <definedName name="pr6r3c5">#REF!</definedName>
    <definedName name="pr6r3c6">#REF!</definedName>
    <definedName name="pr6r3c7">#REF!</definedName>
    <definedName name="pr6r3c8">#REF!</definedName>
    <definedName name="pr6r3c9">#REF!</definedName>
    <definedName name="pr6r4c1">#REF!</definedName>
    <definedName name="pr6r4c10">#REF!</definedName>
    <definedName name="pr6r4c11">#REF!</definedName>
    <definedName name="pr6r4c12">#REF!</definedName>
    <definedName name="pr6r4c2">#REF!</definedName>
    <definedName name="pr6r4c3">#REF!</definedName>
    <definedName name="pr6r4c4">#REF!</definedName>
    <definedName name="pr6r4c5">#REF!</definedName>
    <definedName name="pr6r4c6">#REF!</definedName>
    <definedName name="pr6r4c7">#REF!</definedName>
    <definedName name="pr6r4c8">#REF!</definedName>
    <definedName name="pr6r4c9">#REF!</definedName>
    <definedName name="pr6r5c1">#REF!</definedName>
    <definedName name="pr6r5c10">#REF!</definedName>
    <definedName name="pr6r5c11">#REF!</definedName>
    <definedName name="pr6r5c12">#REF!</definedName>
    <definedName name="pr6r5c2">#REF!</definedName>
    <definedName name="pr6r5c3">#REF!</definedName>
    <definedName name="pr6r5c4">#REF!</definedName>
    <definedName name="pr6r5c5">#REF!</definedName>
    <definedName name="pr6r5c6">#REF!</definedName>
    <definedName name="pr6r5c7">#REF!</definedName>
    <definedName name="pr6r5c8">#REF!</definedName>
    <definedName name="pr6r5c9">#REF!</definedName>
    <definedName name="pr6r6c1">#REF!</definedName>
    <definedName name="pr6r6c10">#REF!</definedName>
    <definedName name="pr6r6c11">#REF!</definedName>
    <definedName name="pr6r6c12">#REF!</definedName>
    <definedName name="pr6r6c2">#REF!</definedName>
    <definedName name="pr6r6c3">#REF!</definedName>
    <definedName name="pr6r6c4">#REF!</definedName>
    <definedName name="pr6r6c5">#REF!</definedName>
    <definedName name="pr6r6c6">#REF!</definedName>
    <definedName name="pr6r6c7">#REF!</definedName>
    <definedName name="pr6r6c8">#REF!</definedName>
    <definedName name="pr6r6c9">#REF!</definedName>
    <definedName name="pr6r71">#REF!</definedName>
    <definedName name="pr6r710">#REF!</definedName>
    <definedName name="pr6r711">#REF!</definedName>
    <definedName name="pr6r712">#REF!</definedName>
    <definedName name="pr6r72">#REF!</definedName>
    <definedName name="pr6r73">#REF!</definedName>
    <definedName name="pr6r74">#REF!</definedName>
    <definedName name="pr6r75">#REF!</definedName>
    <definedName name="pr6r76">#REF!</definedName>
    <definedName name="pr6r77">#REF!</definedName>
    <definedName name="pr6r78">#REF!</definedName>
    <definedName name="pr6r79">#REF!</definedName>
    <definedName name="pr6r7c1">#REF!</definedName>
    <definedName name="pr6r7c10">#REF!</definedName>
    <definedName name="pr6r7c11">#REF!</definedName>
    <definedName name="pr6r7c12">#REF!</definedName>
    <definedName name="pr6r7c2">#REF!</definedName>
    <definedName name="pr6r7c3">#REF!</definedName>
    <definedName name="pr6r7c4">#REF!</definedName>
    <definedName name="pr6r7c5">#REF!</definedName>
    <definedName name="pr6r7c6">#REF!</definedName>
    <definedName name="pr6r7c7">#REF!</definedName>
    <definedName name="pr6r7c8">#REF!</definedName>
    <definedName name="pr6r7c9">#REF!</definedName>
    <definedName name="pr6r8c1">#REF!</definedName>
    <definedName name="pr6r8c10">#REF!</definedName>
    <definedName name="pr6r8c11">#REF!</definedName>
    <definedName name="pr6r8c12">#REF!</definedName>
    <definedName name="pr6r8c2">#REF!</definedName>
    <definedName name="pr6r8c3">#REF!</definedName>
    <definedName name="pr6r8c4">#REF!</definedName>
    <definedName name="pr6r8c5">#REF!</definedName>
    <definedName name="pr6r8c6">#REF!</definedName>
    <definedName name="pr6r8c7">#REF!</definedName>
    <definedName name="pr6r8c8">#REF!</definedName>
    <definedName name="pr6r8c9">#REF!</definedName>
    <definedName name="pr7r10c1">#REF!</definedName>
    <definedName name="pr7r10c10">#REF!</definedName>
    <definedName name="pr7r10c11">#REF!</definedName>
    <definedName name="pr7r10c12">#REF!</definedName>
    <definedName name="pr7r10c13">#REF!</definedName>
    <definedName name="pr7r10c14">#REF!</definedName>
    <definedName name="pr7r10c15">#REF!</definedName>
    <definedName name="pr7r10c16">#REF!</definedName>
    <definedName name="pr7r10c17">#REF!</definedName>
    <definedName name="pr7r10c18">#REF!</definedName>
    <definedName name="pr7r10c2">#REF!</definedName>
    <definedName name="pr7r10c3">#REF!</definedName>
    <definedName name="pr7r10c4">#REF!</definedName>
    <definedName name="pr7r10c5">#REF!</definedName>
    <definedName name="pr7r10c6">#REF!</definedName>
    <definedName name="pr7r10c7">#REF!</definedName>
    <definedName name="pr7r10c8">#REF!</definedName>
    <definedName name="pr7r10c9">#REF!</definedName>
    <definedName name="pr7r11c1">#REF!</definedName>
    <definedName name="pr7r11c10">#REF!</definedName>
    <definedName name="pr7r11c11">#REF!</definedName>
    <definedName name="pr7r11c12">#REF!</definedName>
    <definedName name="pr7r11c13">#REF!</definedName>
    <definedName name="pr7r11c14">#REF!</definedName>
    <definedName name="pr7r11c15">#REF!</definedName>
    <definedName name="pr7r11c16">#REF!</definedName>
    <definedName name="pr7r11c17">#REF!</definedName>
    <definedName name="pr7r11c18">#REF!</definedName>
    <definedName name="pr7r11c2">#REF!</definedName>
    <definedName name="pr7r11c3">#REF!</definedName>
    <definedName name="pr7r11c4">#REF!</definedName>
    <definedName name="pr7r11c5">#REF!</definedName>
    <definedName name="pr7r11c6">#REF!</definedName>
    <definedName name="pr7r11c7">#REF!</definedName>
    <definedName name="pr7r11c8">#REF!</definedName>
    <definedName name="pr7r11c9">#REF!</definedName>
    <definedName name="pr7r12c1">#REF!</definedName>
    <definedName name="pr7r12c10">#REF!</definedName>
    <definedName name="pr7r12c11">#REF!</definedName>
    <definedName name="pr7r12c12">#REF!</definedName>
    <definedName name="pr7r12c13">#REF!</definedName>
    <definedName name="pr7r12c14">#REF!</definedName>
    <definedName name="pr7r12c15">#REF!</definedName>
    <definedName name="pr7r12c16">#REF!</definedName>
    <definedName name="pr7r12c17">#REF!</definedName>
    <definedName name="pr7r12c18">#REF!</definedName>
    <definedName name="pr7r12c2">#REF!</definedName>
    <definedName name="pr7r12c3">#REF!</definedName>
    <definedName name="pr7r12c4">#REF!</definedName>
    <definedName name="pr7r12c5">#REF!</definedName>
    <definedName name="pr7r12c6">#REF!</definedName>
    <definedName name="pr7r12c7">#REF!</definedName>
    <definedName name="pr7r12c8">#REF!</definedName>
    <definedName name="pr7r12c9">#REF!</definedName>
    <definedName name="pr7r13c1">#REF!</definedName>
    <definedName name="pr7r13c10">#REF!</definedName>
    <definedName name="pr7r13c11">#REF!</definedName>
    <definedName name="pr7r13c12">#REF!</definedName>
    <definedName name="pr7r13c13">#REF!</definedName>
    <definedName name="pr7r13c14">#REF!</definedName>
    <definedName name="pr7r13c15">#REF!</definedName>
    <definedName name="pr7r13c16">#REF!</definedName>
    <definedName name="pr7r13c17">#REF!</definedName>
    <definedName name="pr7r13c18">#REF!</definedName>
    <definedName name="pr7r13c2">#REF!</definedName>
    <definedName name="pr7r13c3">#REF!</definedName>
    <definedName name="pr7r13c4">#REF!</definedName>
    <definedName name="pr7r13c5">#REF!</definedName>
    <definedName name="pr7r13c6">#REF!</definedName>
    <definedName name="pr7r13c7">#REF!</definedName>
    <definedName name="pr7r13c8">#REF!</definedName>
    <definedName name="pr7r13c9">#REF!</definedName>
    <definedName name="pr7r14c1">#REF!</definedName>
    <definedName name="pr7r14c10">#REF!</definedName>
    <definedName name="pr7r14c11">#REF!</definedName>
    <definedName name="pr7r14c12">#REF!</definedName>
    <definedName name="pr7r14c13">#REF!</definedName>
    <definedName name="pr7r14c14">#REF!</definedName>
    <definedName name="pr7r14c15">#REF!</definedName>
    <definedName name="pr7r14c16">#REF!</definedName>
    <definedName name="pr7r14c17">#REF!</definedName>
    <definedName name="pr7r14c18">#REF!</definedName>
    <definedName name="pr7r14c2">#REF!</definedName>
    <definedName name="pr7r14c3">#REF!</definedName>
    <definedName name="pr7r14c4">#REF!</definedName>
    <definedName name="pr7r14c5">#REF!</definedName>
    <definedName name="pr7r14c6">#REF!</definedName>
    <definedName name="pr7r14c7">#REF!</definedName>
    <definedName name="pr7r14c8">#REF!</definedName>
    <definedName name="pr7r14c9">#REF!</definedName>
    <definedName name="pr7r1c1">#REF!</definedName>
    <definedName name="pr7r1c10">#REF!</definedName>
    <definedName name="pr7r1c11">#REF!</definedName>
    <definedName name="pr7r1c12">#REF!</definedName>
    <definedName name="pr7r1c13">#REF!</definedName>
    <definedName name="pr7r1c14">#REF!</definedName>
    <definedName name="pr7r1c15">#REF!</definedName>
    <definedName name="pr7r1c16">#REF!</definedName>
    <definedName name="pr7r1c17">#REF!</definedName>
    <definedName name="pr7r1c18">#REF!</definedName>
    <definedName name="pr7r1c2">#REF!</definedName>
    <definedName name="pr7r1c3">#REF!</definedName>
    <definedName name="pr7r1c4">#REF!</definedName>
    <definedName name="pr7r1c5">#REF!</definedName>
    <definedName name="pr7r1c6">#REF!</definedName>
    <definedName name="pr7r1c7">#REF!</definedName>
    <definedName name="pr7r1c8">#REF!</definedName>
    <definedName name="pr7r1c9">#REF!</definedName>
    <definedName name="pr7r2c1">#REF!</definedName>
    <definedName name="pr7r2c10">#REF!</definedName>
    <definedName name="pr7r2c11">#REF!</definedName>
    <definedName name="pr7r2c12">#REF!</definedName>
    <definedName name="pr7r2c13">#REF!</definedName>
    <definedName name="pr7r2c14">#REF!</definedName>
    <definedName name="pr7r2c15">#REF!</definedName>
    <definedName name="pr7r2c16">#REF!</definedName>
    <definedName name="pr7r2c17">#REF!</definedName>
    <definedName name="pr7r2c18">#REF!</definedName>
    <definedName name="pr7r2c2">#REF!</definedName>
    <definedName name="pr7r2c3">#REF!</definedName>
    <definedName name="pr7r2c4">#REF!</definedName>
    <definedName name="pr7r2c5">#REF!</definedName>
    <definedName name="pr7r2c6">#REF!</definedName>
    <definedName name="pr7r2c7">#REF!</definedName>
    <definedName name="pr7r2c8">#REF!</definedName>
    <definedName name="pr7r2c9">#REF!</definedName>
    <definedName name="pr7r3c1">#REF!</definedName>
    <definedName name="pr7r3c10">#REF!</definedName>
    <definedName name="pr7r3c11">#REF!</definedName>
    <definedName name="pr7r3c12">#REF!</definedName>
    <definedName name="pr7r3c13">#REF!</definedName>
    <definedName name="pr7r3c14">#REF!</definedName>
    <definedName name="pr7r3c15">#REF!</definedName>
    <definedName name="pr7r3c16">#REF!</definedName>
    <definedName name="pr7r3c17">#REF!</definedName>
    <definedName name="pr7r3c18">#REF!</definedName>
    <definedName name="pr7r3c2">#REF!</definedName>
    <definedName name="pr7r3c3">#REF!</definedName>
    <definedName name="pr7r3c4">#REF!</definedName>
    <definedName name="pr7r3c5">#REF!</definedName>
    <definedName name="pr7r3c6">#REF!</definedName>
    <definedName name="pr7r3c7">#REF!</definedName>
    <definedName name="pr7r3c8">#REF!</definedName>
    <definedName name="pr7r3c9">#REF!</definedName>
    <definedName name="pr7r4c1">#REF!</definedName>
    <definedName name="pr7r4c10">#REF!</definedName>
    <definedName name="pr7r4c11">#REF!</definedName>
    <definedName name="pr7r4c12">#REF!</definedName>
    <definedName name="pr7r4c13">#REF!</definedName>
    <definedName name="pr7r4c14">#REF!</definedName>
    <definedName name="pr7r4c15">#REF!</definedName>
    <definedName name="pr7r4c16">#REF!</definedName>
    <definedName name="pr7r4c17">#REF!</definedName>
    <definedName name="pr7r4c18">#REF!</definedName>
    <definedName name="pr7r4c2">#REF!</definedName>
    <definedName name="pr7r4c3">#REF!</definedName>
    <definedName name="pr7r4c4">#REF!</definedName>
    <definedName name="pr7r4c5">#REF!</definedName>
    <definedName name="pr7r4c6">#REF!</definedName>
    <definedName name="pr7r4c7">#REF!</definedName>
    <definedName name="pr7r4c8">#REF!</definedName>
    <definedName name="pr7r4c9">#REF!</definedName>
    <definedName name="pr7r5c1">#REF!</definedName>
    <definedName name="pr7r5c10">#REF!</definedName>
    <definedName name="pr7r5c11">#REF!</definedName>
    <definedName name="pr7r5c12">#REF!</definedName>
    <definedName name="pr7r5c13">#REF!</definedName>
    <definedName name="pr7r5c14">#REF!</definedName>
    <definedName name="pr7r5c15">#REF!</definedName>
    <definedName name="pr7r5c16">#REF!</definedName>
    <definedName name="pr7r5c17">#REF!</definedName>
    <definedName name="pr7r5c18">#REF!</definedName>
    <definedName name="pr7r5c2">#REF!</definedName>
    <definedName name="pr7r5c3">#REF!</definedName>
    <definedName name="pr7r5c4">#REF!</definedName>
    <definedName name="pr7r5c5">#REF!</definedName>
    <definedName name="pr7r5c6">#REF!</definedName>
    <definedName name="pr7r5c7">#REF!</definedName>
    <definedName name="pr7r5c8">#REF!</definedName>
    <definedName name="pr7r5c9">#REF!</definedName>
    <definedName name="pr7r6c1">#REF!</definedName>
    <definedName name="pr7r6c10">#REF!</definedName>
    <definedName name="pr7r6c11">#REF!</definedName>
    <definedName name="pr7r6c12">#REF!</definedName>
    <definedName name="pr7r6c13">#REF!</definedName>
    <definedName name="pr7r6c14">#REF!</definedName>
    <definedName name="pr7r6c15">#REF!</definedName>
    <definedName name="pr7r6c16">#REF!</definedName>
    <definedName name="pr7r6c17">#REF!</definedName>
    <definedName name="pr7r6c18">#REF!</definedName>
    <definedName name="pr7r6c2">#REF!</definedName>
    <definedName name="pr7r6c3">#REF!</definedName>
    <definedName name="pr7r6c4">#REF!</definedName>
    <definedName name="pr7r6c5">#REF!</definedName>
    <definedName name="pr7r6c6">#REF!</definedName>
    <definedName name="pr7r6c7">#REF!</definedName>
    <definedName name="pr7r6c8">#REF!</definedName>
    <definedName name="pr7r6c9">#REF!</definedName>
    <definedName name="pr7r7c1">#REF!</definedName>
    <definedName name="pr7r7c10">#REF!</definedName>
    <definedName name="pr7r7c11">#REF!</definedName>
    <definedName name="pr7r7c12">#REF!</definedName>
    <definedName name="pr7r7c13">#REF!</definedName>
    <definedName name="pr7r7c14">#REF!</definedName>
    <definedName name="pr7r7c15">#REF!</definedName>
    <definedName name="pr7r7c16">#REF!</definedName>
    <definedName name="pr7r7c17">#REF!</definedName>
    <definedName name="pr7r7c18">#REF!</definedName>
    <definedName name="pr7r7c2">#REF!</definedName>
    <definedName name="pr7r7c3">#REF!</definedName>
    <definedName name="pr7r7c4">#REF!</definedName>
    <definedName name="pr7r7c5">#REF!</definedName>
    <definedName name="pr7r7c6">#REF!</definedName>
    <definedName name="pr7r7c7">#REF!</definedName>
    <definedName name="pr7r7c8">#REF!</definedName>
    <definedName name="pr7r7c9">#REF!</definedName>
    <definedName name="pr7r8c1">#REF!</definedName>
    <definedName name="pr7r8c10">#REF!</definedName>
    <definedName name="pr7r8c11">#REF!</definedName>
    <definedName name="pr7r8c12">#REF!</definedName>
    <definedName name="pr7r8c13">#REF!</definedName>
    <definedName name="pr7r8c14">#REF!</definedName>
    <definedName name="pr7r8c15">#REF!</definedName>
    <definedName name="pr7r8c16">#REF!</definedName>
    <definedName name="pr7r8c17">#REF!</definedName>
    <definedName name="pr7r8c18">#REF!</definedName>
    <definedName name="pr7r8c2">#REF!</definedName>
    <definedName name="pr7r8c3">#REF!</definedName>
    <definedName name="pr7r8c4">#REF!</definedName>
    <definedName name="pr7r8c5">#REF!</definedName>
    <definedName name="pr7r8c6">#REF!</definedName>
    <definedName name="pr7r8c7">#REF!</definedName>
    <definedName name="pr7r8c8">#REF!</definedName>
    <definedName name="pr7r8c9">#REF!</definedName>
    <definedName name="pr7r9c1">#REF!</definedName>
    <definedName name="pr7r9c10">#REF!</definedName>
    <definedName name="pr7r9c11">#REF!</definedName>
    <definedName name="pr7r9c12">#REF!</definedName>
    <definedName name="pr7r9c13">#REF!</definedName>
    <definedName name="pr7r9c14">#REF!</definedName>
    <definedName name="pr7r9c15">#REF!</definedName>
    <definedName name="pr7r9c16">#REF!</definedName>
    <definedName name="pr7r9c17">#REF!</definedName>
    <definedName name="pr7r9c18">#REF!</definedName>
    <definedName name="pr7r9c2">#REF!</definedName>
    <definedName name="pr7r9c3">#REF!</definedName>
    <definedName name="pr7r9c4">#REF!</definedName>
    <definedName name="pr7r9c5">#REF!</definedName>
    <definedName name="pr7r9c6">#REF!</definedName>
    <definedName name="pr7r9c7">#REF!</definedName>
    <definedName name="pr7r9c8">#REF!</definedName>
    <definedName name="pr7r9c9">#REF!</definedName>
    <definedName name="prevpa">#REF!</definedName>
    <definedName name="prevpac">#REF!</definedName>
    <definedName name="prevtot">#REF!</definedName>
    <definedName name="prevtotcons">#REF!</definedName>
    <definedName name="prr26c4">#REF!</definedName>
    <definedName name="sanpa">#REF!</definedName>
    <definedName name="sanpac">#REF!</definedName>
    <definedName name="_xlnm.Print_Titles" localSheetId="2">'Tavola 12'!$A:$A</definedName>
    <definedName name="_xlnm.Print_Titles" localSheetId="4">'Tavola 14'!$A:$A</definedName>
    <definedName name="_xlnm.Print_Titles" localSheetId="3">'Tavola 17'!$A:$A</definedName>
    <definedName name="_xlnm.Print_Titles" localSheetId="0">'TOT AP'!$A:$A</definedName>
    <definedName name="TOTALE">#REF!</definedName>
    <definedName name="TOTALE__PUBBLICA__AMMINISTRAZIONE______CONSOLIDATO">#REF!</definedName>
    <definedName name="ulaind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2" l="1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B50" i="2"/>
  <c r="U19" i="2"/>
  <c r="U20" i="2"/>
  <c r="U21" i="2"/>
  <c r="U22" i="2"/>
  <c r="U23" i="2"/>
  <c r="U24" i="2"/>
  <c r="U25" i="2"/>
  <c r="U18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B41" i="2"/>
  <c r="B42" i="2"/>
  <c r="B43" i="2"/>
  <c r="B44" i="2"/>
  <c r="B12" i="2"/>
  <c r="B45" i="2"/>
  <c r="B13" i="2"/>
  <c r="B46" i="2"/>
  <c r="B14" i="2"/>
  <c r="B47" i="2"/>
  <c r="B40" i="2"/>
  <c r="R13" i="2"/>
  <c r="S13" i="2"/>
  <c r="T13" i="2"/>
  <c r="R14" i="2"/>
  <c r="S14" i="2"/>
  <c r="T14" i="2"/>
  <c r="Q13" i="2"/>
  <c r="Q14" i="2"/>
  <c r="U14" i="2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T64" i="6"/>
  <c r="T75" i="6"/>
  <c r="S64" i="6"/>
  <c r="R64" i="6"/>
  <c r="R75" i="6"/>
  <c r="Q64" i="6"/>
  <c r="P64" i="6"/>
  <c r="P75" i="6"/>
  <c r="O64" i="6"/>
  <c r="N64" i="6"/>
  <c r="N75" i="6"/>
  <c r="M64" i="6"/>
  <c r="L64" i="6"/>
  <c r="L75" i="6"/>
  <c r="K64" i="6"/>
  <c r="J64" i="6"/>
  <c r="J75" i="6"/>
  <c r="I64" i="6"/>
  <c r="H64" i="6"/>
  <c r="H75" i="6"/>
  <c r="G64" i="6"/>
  <c r="F64" i="6"/>
  <c r="F75" i="6"/>
  <c r="E64" i="6"/>
  <c r="D64" i="6"/>
  <c r="D75" i="6"/>
  <c r="C64" i="6"/>
  <c r="B64" i="6"/>
  <c r="B75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T19" i="6"/>
  <c r="T33" i="6"/>
  <c r="T76" i="6"/>
  <c r="S19" i="6"/>
  <c r="S33" i="6"/>
  <c r="R19" i="6"/>
  <c r="R33" i="6"/>
  <c r="R76" i="6"/>
  <c r="Q19" i="6"/>
  <c r="Q33" i="6"/>
  <c r="P19" i="6"/>
  <c r="P33" i="6"/>
  <c r="P76" i="6"/>
  <c r="O19" i="6"/>
  <c r="O33" i="6"/>
  <c r="N19" i="6"/>
  <c r="N33" i="6"/>
  <c r="N76" i="6"/>
  <c r="M19" i="6"/>
  <c r="M33" i="6"/>
  <c r="L19" i="6"/>
  <c r="L33" i="6"/>
  <c r="L76" i="6"/>
  <c r="K19" i="6"/>
  <c r="K33" i="6"/>
  <c r="J19" i="6"/>
  <c r="J33" i="6"/>
  <c r="J76" i="6"/>
  <c r="I19" i="6"/>
  <c r="I33" i="6"/>
  <c r="H19" i="6"/>
  <c r="H33" i="6"/>
  <c r="H76" i="6"/>
  <c r="G19" i="6"/>
  <c r="G33" i="6"/>
  <c r="F19" i="6"/>
  <c r="F33" i="6"/>
  <c r="F76" i="6"/>
  <c r="E19" i="6"/>
  <c r="E33" i="6"/>
  <c r="D19" i="6"/>
  <c r="D33" i="6"/>
  <c r="D76" i="6"/>
  <c r="C19" i="6"/>
  <c r="C33" i="6"/>
  <c r="B19" i="6"/>
  <c r="B33" i="6"/>
  <c r="B76" i="6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T55" i="5"/>
  <c r="T65" i="5"/>
  <c r="S55" i="5"/>
  <c r="R55" i="5"/>
  <c r="R65" i="5"/>
  <c r="Q55" i="5"/>
  <c r="P55" i="5"/>
  <c r="P65" i="5"/>
  <c r="O55" i="5"/>
  <c r="N55" i="5"/>
  <c r="N65" i="5"/>
  <c r="M55" i="5"/>
  <c r="L55" i="5"/>
  <c r="L65" i="5"/>
  <c r="K55" i="5"/>
  <c r="J55" i="5"/>
  <c r="J65" i="5"/>
  <c r="I55" i="5"/>
  <c r="H55" i="5"/>
  <c r="H65" i="5"/>
  <c r="G55" i="5"/>
  <c r="F55" i="5"/>
  <c r="F65" i="5"/>
  <c r="E55" i="5"/>
  <c r="D55" i="5"/>
  <c r="D65" i="5"/>
  <c r="C55" i="5"/>
  <c r="B55" i="5"/>
  <c r="B65" i="5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P12" i="2"/>
  <c r="P14" i="2"/>
  <c r="O12" i="2"/>
  <c r="N12" i="2"/>
  <c r="N14" i="2"/>
  <c r="M12" i="2"/>
  <c r="L12" i="2"/>
  <c r="L14" i="2"/>
  <c r="K12" i="2"/>
  <c r="J12" i="2"/>
  <c r="J14" i="2"/>
  <c r="I12" i="2"/>
  <c r="H12" i="2"/>
  <c r="H14" i="2"/>
  <c r="G12" i="2"/>
  <c r="F12" i="2"/>
  <c r="F14" i="2"/>
  <c r="E12" i="2"/>
  <c r="D12" i="2"/>
  <c r="D14" i="2"/>
  <c r="C12" i="2"/>
  <c r="C14" i="2"/>
  <c r="E14" i="2"/>
  <c r="G14" i="2"/>
  <c r="I14" i="2"/>
  <c r="K14" i="2"/>
  <c r="M14" i="2"/>
  <c r="O14" i="2"/>
  <c r="C65" i="5"/>
  <c r="E65" i="5"/>
  <c r="G65" i="5"/>
  <c r="I65" i="5"/>
  <c r="K65" i="5"/>
  <c r="M65" i="5"/>
  <c r="O65" i="5"/>
  <c r="Q65" i="5"/>
  <c r="S65" i="5"/>
  <c r="C47" i="6"/>
  <c r="E47" i="6"/>
  <c r="G47" i="6"/>
  <c r="I47" i="6"/>
  <c r="K47" i="6"/>
  <c r="M47" i="6"/>
  <c r="O47" i="6"/>
  <c r="Q47" i="6"/>
  <c r="S47" i="6"/>
  <c r="C76" i="6"/>
  <c r="E76" i="6"/>
  <c r="G76" i="6"/>
  <c r="I76" i="6"/>
  <c r="K76" i="6"/>
  <c r="M76" i="6"/>
  <c r="O76" i="6"/>
  <c r="Q76" i="6"/>
  <c r="S76" i="6"/>
  <c r="B47" i="6"/>
  <c r="B77" i="6"/>
  <c r="D47" i="6"/>
  <c r="D77" i="6"/>
  <c r="F47" i="6"/>
  <c r="F77" i="6"/>
  <c r="H47" i="6"/>
  <c r="H77" i="6"/>
  <c r="J47" i="6"/>
  <c r="J77" i="6"/>
  <c r="L47" i="6"/>
  <c r="L77" i="6"/>
  <c r="N47" i="6"/>
  <c r="N77" i="6"/>
  <c r="P47" i="6"/>
  <c r="P77" i="6"/>
  <c r="R47" i="6"/>
  <c r="R77" i="6"/>
  <c r="T47" i="6"/>
  <c r="T77" i="6"/>
  <c r="C75" i="6"/>
  <c r="C77" i="6"/>
  <c r="E75" i="6"/>
  <c r="E77" i="6"/>
  <c r="G75" i="6"/>
  <c r="G77" i="6"/>
  <c r="I75" i="6"/>
  <c r="I77" i="6"/>
  <c r="K75" i="6"/>
  <c r="K77" i="6"/>
  <c r="M75" i="6"/>
  <c r="M77" i="6"/>
  <c r="O75" i="6"/>
  <c r="O77" i="6"/>
  <c r="Q75" i="6"/>
  <c r="Q77" i="6"/>
  <c r="S75" i="6"/>
  <c r="S77" i="6"/>
</calcChain>
</file>

<file path=xl/sharedStrings.xml><?xml version="1.0" encoding="utf-8"?>
<sst xmlns="http://schemas.openxmlformats.org/spreadsheetml/2006/main" count="273" uniqueCount="202">
  <si>
    <t>VOCI ECONOMICHE</t>
  </si>
  <si>
    <t>2013 (a)</t>
  </si>
  <si>
    <t>2014 (a)</t>
  </si>
  <si>
    <t>USCITE</t>
  </si>
  <si>
    <t>Redditi da lavoro dipendente</t>
  </si>
  <si>
    <t>Consumi intermedi</t>
  </si>
  <si>
    <t>Prestazioni sociali in natura acquistate direttamente sul mercato</t>
  </si>
  <si>
    <t>Prestazioni sociali in denaro</t>
  </si>
  <si>
    <t>Altre uscite correnti</t>
  </si>
  <si>
    <t>Uscite correnti al netto interessi</t>
  </si>
  <si>
    <t>Interessi passivi</t>
  </si>
  <si>
    <t>Totale uscite correnti</t>
  </si>
  <si>
    <t>Investimenti fissi lordi</t>
  </si>
  <si>
    <t>Contributi agli investimenti</t>
  </si>
  <si>
    <t>Altre uscite in c/capitale</t>
  </si>
  <si>
    <t>Totale uscite in c/capitale</t>
  </si>
  <si>
    <t xml:space="preserve">Totale uscite </t>
  </si>
  <si>
    <t>ENTRATE</t>
  </si>
  <si>
    <t>Produzione vendibile e per uso proprio</t>
  </si>
  <si>
    <t>Imposte dirette</t>
  </si>
  <si>
    <t>Imposte indirette</t>
  </si>
  <si>
    <t>Contributi sociali effettivi</t>
  </si>
  <si>
    <t>Contributi sociali figurativi</t>
  </si>
  <si>
    <t>Altre entrate correnti</t>
  </si>
  <si>
    <t>Totale entrate correnti</t>
  </si>
  <si>
    <t>Imposte in c/capitale</t>
  </si>
  <si>
    <t>Altre entrate in c/capitale</t>
  </si>
  <si>
    <t>Totale entrate in c/capitale</t>
  </si>
  <si>
    <t xml:space="preserve">Totale entrate </t>
  </si>
  <si>
    <t>SALDI</t>
  </si>
  <si>
    <t>Saldo corrente</t>
  </si>
  <si>
    <t>Indebitamento netto</t>
  </si>
  <si>
    <t>Saldo primario</t>
  </si>
  <si>
    <t>Il conto delle Amministrazioni pubbliche è presentato secondo il nuovo schema la cui articolazione è descritta nelle note metodologiche di accompagna-</t>
  </si>
  <si>
    <t xml:space="preserve">mento  a "Conti ed aggregati economici delle Amministrazioni pubbliche" del 3 dicembre 2014 (disponibile alla pagina http://www.istat.it/it/archivio/140913). </t>
  </si>
  <si>
    <t>Tavola 19. Rapporti caratteristici del conto economico consolidato delle amministrazioni pubbliche (b)</t>
  </si>
  <si>
    <t>Indebitamento netto / Pil</t>
  </si>
  <si>
    <t>Saldo primario / Pil</t>
  </si>
  <si>
    <t>Pressione fiscale</t>
  </si>
  <si>
    <t>Entrate correnti / Pil</t>
  </si>
  <si>
    <t>Entrate totali / Pil</t>
  </si>
  <si>
    <t xml:space="preserve">Uscite correnti / Pil </t>
  </si>
  <si>
    <t>Uscite totali al netto interessi / Pil</t>
  </si>
  <si>
    <t>Uscite totali / Pil</t>
  </si>
  <si>
    <t>a) Dati provvisori</t>
  </si>
  <si>
    <t>b) Le possibili differenze nelle diverse modalità di calcolo dello stesso "rapporto caratteristico" sono dovute agli arrotondamenti</t>
  </si>
  <si>
    <t>Pressione fiscale delle Amministrazioni pubbliche e della Unione Europea.  Anni 1995 - 2013</t>
  </si>
  <si>
    <t>Valori assoluti in milioni di euro correnti</t>
  </si>
  <si>
    <t>Imposte c/capitale</t>
  </si>
  <si>
    <t>Totale amministrazioni pubbliche</t>
  </si>
  <si>
    <t>Imposte indirette della Unione Europea</t>
  </si>
  <si>
    <t>Totale</t>
  </si>
  <si>
    <t>Rapporti percentuali sul PIL</t>
  </si>
  <si>
    <t>Imposta sul reddito delle persone fisiche (IRPEF)</t>
  </si>
  <si>
    <t>Addizionale regionale sull'IRPEF</t>
  </si>
  <si>
    <t>Addizionale comunale sull'IRPEF</t>
  </si>
  <si>
    <t>Imposte sul reddito delle società  (IRES) (a)</t>
  </si>
  <si>
    <t>Imposta locale sui redditi  (ILOR)</t>
  </si>
  <si>
    <t>Ritenute sugli interessi e su altri redditi da capitale</t>
  </si>
  <si>
    <t>Imposte sostituitive su risparmio gestito</t>
  </si>
  <si>
    <t>Imposta plusvalenze cessioni azioni (capital gain)</t>
  </si>
  <si>
    <t>Imposte su assicurazione vita e previdenza complementare</t>
  </si>
  <si>
    <t>Imposta sostituiva su plusvalenze da cessione di azienda</t>
  </si>
  <si>
    <t>Imposta sulle riserve matematiche di assicurazione</t>
  </si>
  <si>
    <t>Imposte complementari e addizionali</t>
  </si>
  <si>
    <t>Contributi Gescal carico dei dipendenti</t>
  </si>
  <si>
    <t>Imposta sull'incremento del valore degli immobili  (INVIM)</t>
  </si>
  <si>
    <t>Ritenute sugli utili distribuiti dalle società</t>
  </si>
  <si>
    <t>Imposta sul patrimonio netto imprese</t>
  </si>
  <si>
    <t xml:space="preserve">Nuova imposta sostitutiva rivalutazione beni aziendali </t>
  </si>
  <si>
    <t>Imposte  giochi abilità  e concorsi  pronostici</t>
  </si>
  <si>
    <t>Imposta comunale sull'industria e sulle attività produttive  (ICIAP)</t>
  </si>
  <si>
    <t>Imposta comunale sugli immobili  (ICI) - Aree edificabili</t>
  </si>
  <si>
    <t>Imposta municipale unica (IMU) - Aree edificabili</t>
  </si>
  <si>
    <t>Imposta sulle patenti</t>
  </si>
  <si>
    <t>Tasse auto pagate dalle famiglie</t>
  </si>
  <si>
    <t>Altre imposte sul reddito e sul patrimonio</t>
  </si>
  <si>
    <t>Cedolare secca sugli affitti</t>
  </si>
  <si>
    <t>Imposta su secretazione capitali scudati</t>
  </si>
  <si>
    <t>Altre Imposte</t>
  </si>
  <si>
    <t>Imposte in conto capitale</t>
  </si>
  <si>
    <t>Maggiorazione standard del tributo comunale sui rifiuti e sui servizi, riservata interamente allo Stato</t>
  </si>
  <si>
    <t xml:space="preserve">Imposte sulle successioni e donazioni </t>
  </si>
  <si>
    <t>Imposta sostitutiva sulla rivalutazione dei beni aziendali</t>
  </si>
  <si>
    <t>Ritenuta acconto sul trattamento di fine rapporto di lavoro (TFR)</t>
  </si>
  <si>
    <t>Contributo straordinario per l' Europa</t>
  </si>
  <si>
    <t>Imposta straordinaria sugli immobili e depositi</t>
  </si>
  <si>
    <t>Imposta sui beni di lusso</t>
  </si>
  <si>
    <t>Regolarizzazione omessi o ritardati versamenti e condoni di imposte</t>
  </si>
  <si>
    <t>Introiti da imposta sui capitali rientrati dall'estero (scudo fiscale)</t>
  </si>
  <si>
    <t>Condono edlizio</t>
  </si>
  <si>
    <t>Imposta per l'adeguamento dei principi contabili (IAS)</t>
  </si>
  <si>
    <t>Imposta sostitutiva ipotecaria e catastale per i beni immobili in leasing</t>
  </si>
  <si>
    <t>(a) - Dall'anno 2004 ha sostituito l'imposta sul reddito delle persone giuridche (IRPEG)</t>
  </si>
  <si>
    <t>Amministrazioni pubbliche</t>
  </si>
  <si>
    <t>Imposta sul valore aggiunto (IVA)</t>
  </si>
  <si>
    <t>Sovrimposta di confine (esclusi gli oli minerali)</t>
  </si>
  <si>
    <t>Sovrimposta di confine sugli oli minerali</t>
  </si>
  <si>
    <t>Altre imposte sulle importazioni</t>
  </si>
  <si>
    <t>Imposta sugli oli minerali e derivati</t>
  </si>
  <si>
    <t>Tributo speciale discarica</t>
  </si>
  <si>
    <t>Imposta sulla birra</t>
  </si>
  <si>
    <t>Imposta sui gas incondensabili</t>
  </si>
  <si>
    <t>Imposta sull'energia elettrica e oneri di sistema fonti rinnovabili</t>
  </si>
  <si>
    <t>Imposta sul gas metano</t>
  </si>
  <si>
    <t>Imposta addizionale sull'energia elettrica di comuni e province</t>
  </si>
  <si>
    <t>Imposta di registro e sostitutiva</t>
  </si>
  <si>
    <t>Imposta di bollo</t>
  </si>
  <si>
    <t>Imposta sulle assicurazioni</t>
  </si>
  <si>
    <t>Imposta ipotecaria</t>
  </si>
  <si>
    <t xml:space="preserve">Pubblico registro automobilistico (PRA) </t>
  </si>
  <si>
    <t>Imposta sugli spiriti</t>
  </si>
  <si>
    <t>Proventi della vendita di denaturanti e contrassegni di Stato</t>
  </si>
  <si>
    <t>Imposta sui tabacchi</t>
  </si>
  <si>
    <t>Diritti catastali</t>
  </si>
  <si>
    <t>Diritti erariali su pubblici spettacoli</t>
  </si>
  <si>
    <t>Proventi dei Casinò</t>
  </si>
  <si>
    <t>Imposta sui giuochi, abilità e concorsi pronostici</t>
  </si>
  <si>
    <t>Imposta sul lotto e le lotterie</t>
  </si>
  <si>
    <t>Imposta sul gioco TOTIP e sulle scommesse UNIRE</t>
  </si>
  <si>
    <t>Imposta sul gioco del Totocalcio e dell' Enalotto</t>
  </si>
  <si>
    <t>Imposta sulle assicurazioni  Rc auto</t>
  </si>
  <si>
    <t>Contributi concessioni edilizie</t>
  </si>
  <si>
    <t>Imposte comunali sulla pubblicità e sulle affissioni</t>
  </si>
  <si>
    <t>Proventi vari dei Monopoli di Stato</t>
  </si>
  <si>
    <t>Proventi speciali assimilati alle imposte sui prodotti</t>
  </si>
  <si>
    <t>Altri proventi speciali assimilati alle altre imposte sulla produzione</t>
  </si>
  <si>
    <t>Imposta comunale sugli immobili (ICI) - Fabbricati</t>
  </si>
  <si>
    <t>Imposta municipale unica (IMU)</t>
  </si>
  <si>
    <t>Tasse auto pagate dalle imprese</t>
  </si>
  <si>
    <t>Contributi Gescal a carico dei datori di lavoro</t>
  </si>
  <si>
    <t>Concessioni governative</t>
  </si>
  <si>
    <t>Rimborsi sulle esportazioni</t>
  </si>
  <si>
    <t xml:space="preserve">Diritti delle Camere di commercio </t>
  </si>
  <si>
    <t>Tassa emissioni anidride solforosa</t>
  </si>
  <si>
    <t>Canoni su telecomunicazioni</t>
  </si>
  <si>
    <t>Imposta regionale sulle attività produttive (IRAP)</t>
  </si>
  <si>
    <t>Altre imposte sulla produzione</t>
  </si>
  <si>
    <t>Imposta sui servizi ricettivi collettivi turistici</t>
  </si>
  <si>
    <t>Diritti archivi notarili</t>
  </si>
  <si>
    <t>Diritti degli  Enti provinciali turismo</t>
  </si>
  <si>
    <t>Tributo funzione tutela e protezione ambiente</t>
  </si>
  <si>
    <t>Imposta sulle transazioni finanziarie</t>
  </si>
  <si>
    <t>Altre imposte sui prodotti</t>
  </si>
  <si>
    <t>Unione Europea</t>
  </si>
  <si>
    <t>Dazi sulle importazioni UE</t>
  </si>
  <si>
    <t>Prelievi quota zucchero</t>
  </si>
  <si>
    <t>Prelievi  corresponsabilità sul latte</t>
  </si>
  <si>
    <t>Prelievi corresponsabilità sui cereali</t>
  </si>
  <si>
    <t>Importi compensativi monetari sulle esportazioni</t>
  </si>
  <si>
    <t>Totale amministrazioni pubbliche e Unione Europea</t>
  </si>
  <si>
    <t>Voci economiche</t>
  </si>
  <si>
    <t>Uscite</t>
  </si>
  <si>
    <t>- Retribuzioni lorde</t>
  </si>
  <si>
    <t>- Contributi sociali a carico datore di lavoro</t>
  </si>
  <si>
    <t xml:space="preserve">   - Contributi sociali effettivi</t>
  </si>
  <si>
    <t xml:space="preserve">   - Contributi sociali figurativi</t>
  </si>
  <si>
    <t>Acquisto di beni e servizi prodotti da produttori market</t>
  </si>
  <si>
    <t>Ammortamenti</t>
  </si>
  <si>
    <t>Risultato netto di gestione</t>
  </si>
  <si>
    <t>Produzione servizi vendibili (-)</t>
  </si>
  <si>
    <t>Produzione di beni e servizi per uso proprio (-)</t>
  </si>
  <si>
    <t>Vendite residuali (-)</t>
  </si>
  <si>
    <t>Spesa per consumi finali</t>
  </si>
  <si>
    <t>Contributi alla produzione</t>
  </si>
  <si>
    <t>Rendite dei terreni</t>
  </si>
  <si>
    <t>Premi di assicurazione</t>
  </si>
  <si>
    <t>Trasferimenti ad enti pubblici</t>
  </si>
  <si>
    <t>Aiuti internazionali</t>
  </si>
  <si>
    <t>Trasferimenti correnti diversi</t>
  </si>
  <si>
    <t>- a istituzioni sociali private</t>
  </si>
  <si>
    <t>- a famiglie</t>
  </si>
  <si>
    <t>- a imprese</t>
  </si>
  <si>
    <t>Trasferimenti al bilancio della UE</t>
  </si>
  <si>
    <t>Investimenti fissi lordi e variazione delle scorte</t>
  </si>
  <si>
    <t>Acquisizioni nette di attività non finanziarie non prodotte</t>
  </si>
  <si>
    <t>- al resto del mondo</t>
  </si>
  <si>
    <t>- ad enti pubblici</t>
  </si>
  <si>
    <t>Altri trasferimenti in c/capitale</t>
  </si>
  <si>
    <t>Totale uscite in conto capitale</t>
  </si>
  <si>
    <t>Entrate</t>
  </si>
  <si>
    <t>Risultato lordo di gestione</t>
  </si>
  <si>
    <t>Interessi attivi</t>
  </si>
  <si>
    <t>Dividendi</t>
  </si>
  <si>
    <t>Fitti di terreni e diritti sfruttamento giacimenti</t>
  </si>
  <si>
    <t>Indennizzi di assicurazione</t>
  </si>
  <si>
    <t>Trasferimenti da enti pubblici</t>
  </si>
  <si>
    <t>- da famiglie</t>
  </si>
  <si>
    <t>- da imprese</t>
  </si>
  <si>
    <t xml:space="preserve">Totale entrate correnti </t>
  </si>
  <si>
    <t>- dal resto del mondo</t>
  </si>
  <si>
    <t>- da enti pubblici</t>
  </si>
  <si>
    <t xml:space="preserve">Totale entrate in conto capitale </t>
  </si>
  <si>
    <t xml:space="preserve">Totale entrate complessive </t>
  </si>
  <si>
    <t>Risparmio lordo (+) o disavanzo (-)</t>
  </si>
  <si>
    <t>Indebitamento (-) o accreditamento(+)</t>
  </si>
  <si>
    <t>PIL ed. Marzo 2015</t>
  </si>
  <si>
    <t>Pressione fiscale  in Italia</t>
  </si>
  <si>
    <r>
      <t>Conto economico consolidato delle Amministrazioni pubbliche, schema semplificato a due sezioni. Anni 1995 - 2013</t>
    </r>
    <r>
      <rPr>
        <b/>
        <i/>
        <sz val="9"/>
        <rFont val="Calibri"/>
        <scheme val="minor"/>
      </rPr>
      <t xml:space="preserve"> </t>
    </r>
    <r>
      <rPr>
        <i/>
        <sz val="9"/>
        <rFont val="Calibri"/>
        <scheme val="minor"/>
      </rPr>
      <t>(milioni di euro correnti)</t>
    </r>
  </si>
  <si>
    <r>
      <t>Imposte dirette e in conto capitale prelevate dalle Amministrazioni pubbliche per tipo di tributo. Anni 1995 - 2013</t>
    </r>
    <r>
      <rPr>
        <sz val="9"/>
        <rFont val="Calibri"/>
        <scheme val="minor"/>
      </rPr>
      <t xml:space="preserve"> </t>
    </r>
    <r>
      <rPr>
        <i/>
        <sz val="9"/>
        <rFont val="Calibri"/>
        <scheme val="minor"/>
      </rPr>
      <t>(milioni di euro correnti)</t>
    </r>
  </si>
  <si>
    <r>
      <t>Imposte indirette prelevate dalle Amministrazioni pubbliche e dall'Unione Europea per tipo di tributo. Anni 1995 - 2013</t>
    </r>
    <r>
      <rPr>
        <b/>
        <i/>
        <sz val="9"/>
        <rFont val="Calibri"/>
        <scheme val="minor"/>
      </rPr>
      <t xml:space="preserve"> </t>
    </r>
    <r>
      <rPr>
        <i/>
        <sz val="9"/>
        <rFont val="Calibri"/>
        <scheme val="minor"/>
      </rPr>
      <t>(milioni di euro correnti)</t>
    </r>
  </si>
  <si>
    <r>
      <t xml:space="preserve">Tavola 18. Conto economico consolidato delle amministrazioni pubbliche </t>
    </r>
    <r>
      <rPr>
        <i/>
        <sz val="8"/>
        <rFont val="Calibri"/>
        <scheme val="minor"/>
      </rPr>
      <t>(milioni di euro)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</si>
</sst>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#,##0;\-\ #,##0;_-\ &quot;- &quot;"/>
  </numFmts>
  <fonts count="20" x14ac:knownFonts="1">
    <font>
      <sz val="10"/>
      <name val="Arial"/>
    </font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9"/>
      <name val="Calibri"/>
      <scheme val="minor"/>
    </font>
    <font>
      <b/>
      <i/>
      <sz val="9"/>
      <name val="Calibri"/>
      <scheme val="minor"/>
    </font>
    <font>
      <i/>
      <sz val="9"/>
      <name val="Calibri"/>
      <scheme val="minor"/>
    </font>
    <font>
      <sz val="7"/>
      <name val="Calibri"/>
      <scheme val="minor"/>
    </font>
    <font>
      <sz val="10"/>
      <name val="Calibri"/>
      <scheme val="minor"/>
    </font>
    <font>
      <i/>
      <sz val="10"/>
      <name val="Calibri"/>
      <scheme val="minor"/>
    </font>
    <font>
      <b/>
      <sz val="10"/>
      <name val="Calibri"/>
      <scheme val="minor"/>
    </font>
    <font>
      <b/>
      <sz val="7"/>
      <name val="Calibri"/>
      <scheme val="minor"/>
    </font>
    <font>
      <sz val="8"/>
      <name val="Calibri"/>
      <scheme val="minor"/>
    </font>
    <font>
      <sz val="9"/>
      <name val="Calibri"/>
      <scheme val="minor"/>
    </font>
    <font>
      <b/>
      <sz val="8"/>
      <name val="Calibri"/>
      <scheme val="minor"/>
    </font>
    <font>
      <i/>
      <sz val="8"/>
      <name val="Calibri"/>
      <scheme val="minor"/>
    </font>
    <font>
      <b/>
      <sz val="6"/>
      <name val="Calibri"/>
      <scheme val="minor"/>
    </font>
    <font>
      <sz val="6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0">
    <xf numFmtId="0" fontId="0" fillId="0" borderId="0" xfId="0"/>
    <xf numFmtId="0" fontId="6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/>
    <xf numFmtId="0" fontId="10" fillId="0" borderId="0" xfId="0" applyFont="1" applyFill="1"/>
    <xf numFmtId="0" fontId="10" fillId="0" borderId="4" xfId="0" applyFont="1" applyFill="1" applyBorder="1"/>
    <xf numFmtId="0" fontId="9" fillId="0" borderId="4" xfId="0" applyFont="1" applyFill="1" applyBorder="1"/>
    <xf numFmtId="0" fontId="9" fillId="0" borderId="4" xfId="0" applyFont="1" applyFill="1" applyBorder="1" applyAlignment="1">
      <alignment horizontal="left" vertical="center"/>
    </xf>
    <xf numFmtId="1" fontId="9" fillId="0" borderId="4" xfId="6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/>
    <xf numFmtId="0" fontId="9" fillId="0" borderId="0" xfId="0" applyFont="1" applyFill="1" applyBorder="1" applyAlignment="1">
      <alignment horizontal="left" indent="1"/>
    </xf>
    <xf numFmtId="3" fontId="9" fillId="0" borderId="0" xfId="0" applyNumberFormat="1" applyFont="1" applyFill="1" applyBorder="1" applyAlignment="1"/>
    <xf numFmtId="0" fontId="11" fillId="0" borderId="0" xfId="0" applyFont="1" applyFill="1"/>
    <xf numFmtId="166" fontId="9" fillId="0" borderId="0" xfId="0" applyNumberFormat="1" applyFont="1" applyFill="1" applyBorder="1" applyAlignment="1"/>
    <xf numFmtId="0" fontId="12" fillId="0" borderId="0" xfId="0" applyFont="1" applyFill="1"/>
    <xf numFmtId="0" fontId="10" fillId="3" borderId="0" xfId="0" applyFont="1" applyFill="1"/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Fill="1"/>
    <xf numFmtId="0" fontId="14" fillId="0" borderId="0" xfId="0" applyFont="1" applyFill="1" applyBorder="1"/>
    <xf numFmtId="0" fontId="10" fillId="0" borderId="0" xfId="0" applyFont="1" applyFill="1" applyBorder="1"/>
    <xf numFmtId="0" fontId="15" fillId="0" borderId="0" xfId="0" applyFont="1" applyFill="1"/>
    <xf numFmtId="0" fontId="15" fillId="0" borderId="4" xfId="0" applyFont="1" applyFill="1" applyBorder="1"/>
    <xf numFmtId="0" fontId="15" fillId="0" borderId="4" xfId="0" applyFont="1" applyFill="1" applyBorder="1" applyAlignment="1">
      <alignment horizontal="left" vertical="center"/>
    </xf>
    <xf numFmtId="1" fontId="15" fillId="0" borderId="4" xfId="6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inden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/>
    <xf numFmtId="3" fontId="15" fillId="0" borderId="0" xfId="0" applyNumberFormat="1" applyFont="1" applyFill="1" applyBorder="1" applyAlignment="1"/>
    <xf numFmtId="3" fontId="15" fillId="0" borderId="0" xfId="0" applyNumberFormat="1" applyFont="1" applyFill="1"/>
    <xf numFmtId="0" fontId="15" fillId="0" borderId="0" xfId="0" quotePrefix="1" applyFont="1" applyFill="1" applyBorder="1" applyAlignment="1">
      <alignment horizontal="left" indent="2"/>
    </xf>
    <xf numFmtId="0" fontId="8" fillId="0" borderId="0" xfId="0" applyFont="1" applyFill="1"/>
    <xf numFmtId="0" fontId="15" fillId="0" borderId="0" xfId="0" applyFont="1" applyFill="1" applyBorder="1" applyAlignment="1">
      <alignment horizontal="left" indent="3"/>
    </xf>
    <xf numFmtId="166" fontId="15" fillId="0" borderId="0" xfId="0" applyNumberFormat="1" applyFont="1" applyFill="1" applyBorder="1" applyAlignment="1"/>
    <xf numFmtId="0" fontId="6" fillId="0" borderId="0" xfId="0" applyFont="1" applyFill="1"/>
    <xf numFmtId="0" fontId="15" fillId="3" borderId="0" xfId="0" applyFont="1" applyFill="1" applyBorder="1" applyAlignment="1">
      <alignment horizontal="left" indent="1"/>
    </xf>
    <xf numFmtId="3" fontId="15" fillId="3" borderId="0" xfId="0" applyNumberFormat="1" applyFont="1" applyFill="1" applyBorder="1" applyAlignment="1"/>
    <xf numFmtId="3" fontId="15" fillId="3" borderId="0" xfId="0" applyNumberFormat="1" applyFont="1" applyFill="1"/>
    <xf numFmtId="0" fontId="15" fillId="3" borderId="0" xfId="0" applyFont="1" applyFill="1"/>
    <xf numFmtId="41" fontId="15" fillId="0" borderId="0" xfId="0" applyNumberFormat="1" applyFont="1" applyFill="1"/>
    <xf numFmtId="0" fontId="6" fillId="0" borderId="0" xfId="0" applyFont="1" applyFill="1" applyBorder="1"/>
    <xf numFmtId="0" fontId="15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9" fillId="0" borderId="0" xfId="0" quotePrefix="1" applyFont="1" applyFill="1" applyBorder="1" applyAlignment="1">
      <alignment horizontal="left" indent="1"/>
    </xf>
    <xf numFmtId="3" fontId="11" fillId="0" borderId="0" xfId="0" applyNumberFormat="1" applyFont="1" applyFill="1"/>
    <xf numFmtId="0" fontId="9" fillId="0" borderId="0" xfId="0" quotePrefix="1" applyFont="1" applyFill="1" applyBorder="1" applyAlignment="1">
      <alignment horizontal="left"/>
    </xf>
    <xf numFmtId="3" fontId="9" fillId="0" borderId="4" xfId="0" applyNumberFormat="1" applyFont="1" applyFill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0" fontId="16" fillId="2" borderId="0" xfId="0" quotePrefix="1" applyFont="1" applyFill="1" applyBorder="1" applyAlignment="1">
      <alignment horizontal="left"/>
    </xf>
    <xf numFmtId="0" fontId="16" fillId="2" borderId="0" xfId="0" quotePrefix="1" applyFont="1" applyFill="1" applyBorder="1" applyAlignment="1">
      <alignment horizontal="left"/>
    </xf>
    <xf numFmtId="0" fontId="14" fillId="2" borderId="0" xfId="0" applyFont="1" applyFill="1" applyBorder="1" applyAlignment="1"/>
    <xf numFmtId="0" fontId="10" fillId="2" borderId="0" xfId="0" applyFont="1" applyFill="1"/>
    <xf numFmtId="0" fontId="17" fillId="2" borderId="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right" vertical="center"/>
    </xf>
    <xf numFmtId="0" fontId="14" fillId="2" borderId="1" xfId="0" quotePrefix="1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right" vertical="center"/>
    </xf>
    <xf numFmtId="0" fontId="14" fillId="2" borderId="2" xfId="0" quotePrefix="1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center" vertical="top"/>
    </xf>
    <xf numFmtId="0" fontId="14" fillId="2" borderId="0" xfId="0" quotePrefix="1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/>
    <xf numFmtId="164" fontId="10" fillId="2" borderId="0" xfId="0" applyNumberFormat="1" applyFont="1" applyFill="1"/>
    <xf numFmtId="0" fontId="14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/>
    </xf>
    <xf numFmtId="3" fontId="16" fillId="2" borderId="0" xfId="0" applyNumberFormat="1" applyFont="1" applyFill="1" applyBorder="1" applyAlignment="1"/>
    <xf numFmtId="41" fontId="16" fillId="2" borderId="0" xfId="0" applyNumberFormat="1" applyFont="1" applyFill="1" applyBorder="1" applyAlignment="1">
      <alignment horizontal="right"/>
    </xf>
    <xf numFmtId="0" fontId="14" fillId="2" borderId="0" xfId="0" applyFont="1" applyFill="1"/>
    <xf numFmtId="41" fontId="14" fillId="2" borderId="0" xfId="0" applyNumberFormat="1" applyFont="1" applyFill="1" applyBorder="1" applyAlignment="1"/>
    <xf numFmtId="0" fontId="14" fillId="3" borderId="0" xfId="0" applyFont="1" applyFill="1" applyBorder="1" applyAlignment="1"/>
    <xf numFmtId="41" fontId="14" fillId="3" borderId="0" xfId="0" applyNumberFormat="1" applyFont="1" applyFill="1" applyBorder="1" applyAlignment="1"/>
    <xf numFmtId="164" fontId="10" fillId="3" borderId="0" xfId="0" applyNumberFormat="1" applyFont="1" applyFill="1"/>
    <xf numFmtId="0" fontId="14" fillId="2" borderId="0" xfId="0" applyFont="1" applyFill="1" applyBorder="1" applyAlignment="1">
      <alignment horizontal="left"/>
    </xf>
    <xf numFmtId="41" fontId="16" fillId="2" borderId="0" xfId="0" applyNumberFormat="1" applyFont="1" applyFill="1" applyBorder="1" applyAlignment="1">
      <alignment horizontal="center"/>
    </xf>
    <xf numFmtId="41" fontId="16" fillId="2" borderId="0" xfId="0" quotePrefix="1" applyNumberFormat="1" applyFont="1" applyFill="1" applyBorder="1" applyAlignment="1">
      <alignment horizontal="center"/>
    </xf>
    <xf numFmtId="41" fontId="16" fillId="2" borderId="0" xfId="0" quotePrefix="1" applyNumberFormat="1" applyFont="1" applyFill="1" applyBorder="1" applyAlignment="1">
      <alignment horizontal="right"/>
    </xf>
    <xf numFmtId="3" fontId="16" fillId="2" borderId="0" xfId="0" applyNumberFormat="1" applyFont="1" applyFill="1" applyBorder="1" applyAlignment="1" applyProtection="1"/>
    <xf numFmtId="0" fontId="16" fillId="2" borderId="0" xfId="0" applyFont="1" applyFill="1" applyBorder="1" applyAlignment="1"/>
    <xf numFmtId="0" fontId="14" fillId="2" borderId="2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16" fillId="2" borderId="0" xfId="0" quotePrefix="1" applyFont="1" applyFill="1" applyBorder="1" applyAlignment="1"/>
    <xf numFmtId="0" fontId="16" fillId="2" borderId="0" xfId="0" quotePrefix="1" applyFont="1" applyFill="1" applyBorder="1" applyAlignment="1">
      <alignment horizontal="left" vertical="top"/>
    </xf>
    <xf numFmtId="0" fontId="14" fillId="2" borderId="3" xfId="0" applyFont="1" applyFill="1" applyBorder="1" applyAlignment="1">
      <alignment horizontal="right"/>
    </xf>
    <xf numFmtId="0" fontId="14" fillId="2" borderId="3" xfId="0" applyNumberFormat="1" applyFont="1" applyFill="1" applyBorder="1" applyAlignment="1">
      <alignment horizontal="right" vertical="center"/>
    </xf>
    <xf numFmtId="0" fontId="14" fillId="2" borderId="0" xfId="0" quotePrefix="1" applyFont="1" applyFill="1" applyBorder="1" applyAlignment="1">
      <alignment horizontal="left"/>
    </xf>
    <xf numFmtId="164" fontId="14" fillId="2" borderId="0" xfId="0" applyNumberFormat="1" applyFont="1" applyFill="1" applyBorder="1" applyAlignment="1"/>
    <xf numFmtId="0" fontId="10" fillId="2" borderId="2" xfId="0" applyFont="1" applyFill="1" applyBorder="1"/>
    <xf numFmtId="0" fontId="10" fillId="2" borderId="0" xfId="0" applyFont="1" applyFill="1" applyBorder="1"/>
    <xf numFmtId="0" fontId="12" fillId="2" borderId="0" xfId="0" applyFont="1" applyFill="1"/>
    <xf numFmtId="0" fontId="14" fillId="2" borderId="0" xfId="2" applyNumberFormat="1" applyFont="1" applyFill="1" applyBorder="1" applyAlignment="1"/>
    <xf numFmtId="165" fontId="16" fillId="2" borderId="0" xfId="1" applyNumberFormat="1" applyFont="1" applyFill="1"/>
    <xf numFmtId="166" fontId="16" fillId="2" borderId="0" xfId="0" applyNumberFormat="1" applyFont="1" applyFill="1"/>
    <xf numFmtId="3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8" fillId="0" borderId="0" xfId="0" applyFont="1" applyFill="1"/>
    <xf numFmtId="0" fontId="19" fillId="0" borderId="0" xfId="0" applyFont="1" applyFill="1"/>
    <xf numFmtId="0" fontId="10" fillId="0" borderId="0" xfId="0" applyFont="1" applyFill="1" applyAlignment="1">
      <alignment horizontal="center"/>
    </xf>
    <xf numFmtId="4" fontId="19" fillId="0" borderId="0" xfId="0" applyNumberFormat="1" applyFont="1" applyAlignment="1">
      <alignment vertical="center" wrapText="1"/>
    </xf>
    <xf numFmtId="0" fontId="9" fillId="0" borderId="0" xfId="0" applyFont="1" applyFill="1" applyBorder="1" applyAlignment="1">
      <alignment horizontal="right"/>
    </xf>
    <xf numFmtId="10" fontId="9" fillId="0" borderId="0" xfId="8" applyNumberFormat="1" applyFont="1" applyFill="1"/>
    <xf numFmtId="10" fontId="9" fillId="0" borderId="0" xfId="0" applyNumberFormat="1" applyFont="1" applyFill="1"/>
    <xf numFmtId="0" fontId="9" fillId="3" borderId="0" xfId="0" applyFont="1" applyFill="1" applyBorder="1" applyAlignment="1">
      <alignment horizontal="right"/>
    </xf>
    <xf numFmtId="10" fontId="9" fillId="3" borderId="0" xfId="8" applyNumberFormat="1" applyFont="1" applyFill="1"/>
    <xf numFmtId="0" fontId="9" fillId="3" borderId="0" xfId="0" quotePrefix="1" applyFont="1" applyFill="1" applyBorder="1" applyAlignment="1">
      <alignment horizontal="right"/>
    </xf>
  </cellXfs>
  <cellStyles count="33"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Migliaia [0]" xfId="2" builtinId="6"/>
    <cellStyle name="Migliaia [0] 2" xfId="6"/>
    <cellStyle name="Normal_1.1" xfId="3"/>
    <cellStyle name="Normale" xfId="0" builtinId="0"/>
    <cellStyle name="Normale 2" xfId="7"/>
    <cellStyle name="Nuovo" xfId="4"/>
    <cellStyle name="Percentuale" xfId="8" builtinId="5"/>
    <cellStyle name="Percentuale 2" xfId="5"/>
    <cellStyle name="Virgola" xfId="1" builtinId="3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CIAN~1/AppData/Local/Temp/ARC5A30/tavo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vola 1"/>
      <sheetName val="Tavola 1A"/>
      <sheetName val="Tavola 2"/>
      <sheetName val="Tavola 2A"/>
      <sheetName val="Tavola 3"/>
      <sheetName val="Tavola 3A"/>
      <sheetName val="Tavola 4"/>
      <sheetName val="Tavola 4A"/>
      <sheetName val="Tavola 5"/>
      <sheetName val="Tavola 5A"/>
      <sheetName val="Tavola 6"/>
      <sheetName val="Tavola 6A"/>
      <sheetName val="Tavola 7"/>
      <sheetName val="Tavola 7A"/>
      <sheetName val="Tavola 8"/>
      <sheetName val="Tavola 8A"/>
      <sheetName val="Tavola 9"/>
      <sheetName val="Tavola 9A"/>
      <sheetName val="Tavola 10"/>
      <sheetName val="Tavola 11"/>
      <sheetName val="Tavola 12"/>
      <sheetName val="Tavola 13"/>
      <sheetName val="Tavola 14"/>
      <sheetName val="Tavola 15"/>
      <sheetName val="Tavola 16"/>
      <sheetName val="Tavola 17"/>
      <sheetName val="Tavola 18"/>
      <sheetName val="Tavola 19"/>
      <sheetName val="Tavola 20"/>
      <sheetName val="Tavola 21"/>
      <sheetName val="Tavola 22"/>
      <sheetName val="Tavola 23"/>
      <sheetName val="Tavola 24"/>
      <sheetName val="Tavola 25"/>
      <sheetName val="Tavola 26"/>
      <sheetName val="Tavola 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3">
          <cell r="B63">
            <v>1460</v>
          </cell>
          <cell r="C63">
            <v>1188</v>
          </cell>
          <cell r="D63">
            <v>1284</v>
          </cell>
          <cell r="E63">
            <v>1419</v>
          </cell>
          <cell r="F63">
            <v>1426</v>
          </cell>
          <cell r="G63">
            <v>1655</v>
          </cell>
          <cell r="H63">
            <v>1559</v>
          </cell>
          <cell r="I63">
            <v>1429</v>
          </cell>
          <cell r="J63">
            <v>1495</v>
          </cell>
          <cell r="K63">
            <v>1656</v>
          </cell>
          <cell r="L63">
            <v>1798</v>
          </cell>
          <cell r="M63">
            <v>2111</v>
          </cell>
          <cell r="N63">
            <v>2261</v>
          </cell>
          <cell r="O63">
            <v>2211</v>
          </cell>
          <cell r="P63">
            <v>2014</v>
          </cell>
          <cell r="Q63">
            <v>2230</v>
          </cell>
          <cell r="R63">
            <v>2324</v>
          </cell>
          <cell r="S63">
            <v>2084</v>
          </cell>
          <cell r="T63">
            <v>1900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8"/>
  <sheetViews>
    <sheetView zoomScale="150" zoomScaleNormal="150" zoomScaleSheetLayoutView="100" zoomScalePageLayoutView="150" workbookViewId="0">
      <selection sqref="A1:XFD1048576"/>
    </sheetView>
  </sheetViews>
  <sheetFormatPr baseColWidth="10" defaultColWidth="8.83203125" defaultRowHeight="12" x14ac:dyDescent="0"/>
  <cols>
    <col min="1" max="1" width="36.33203125" style="42" bestFit="1" customWidth="1"/>
    <col min="2" max="20" width="7.6640625" style="22" customWidth="1"/>
    <col min="21" max="16384" width="8.83203125" style="22"/>
  </cols>
  <sheetData>
    <row r="1" spans="1:68" ht="12" customHeight="1">
      <c r="A1" s="1" t="s">
        <v>198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68" ht="13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68" ht="12" customHeight="1" thickBot="1">
      <c r="A3" s="24" t="s">
        <v>151</v>
      </c>
      <c r="B3" s="25">
        <v>1995</v>
      </c>
      <c r="C3" s="25">
        <v>1996</v>
      </c>
      <c r="D3" s="25">
        <v>1997</v>
      </c>
      <c r="E3" s="25">
        <v>1998</v>
      </c>
      <c r="F3" s="25">
        <v>1999</v>
      </c>
      <c r="G3" s="25">
        <v>2000</v>
      </c>
      <c r="H3" s="25">
        <v>2001</v>
      </c>
      <c r="I3" s="25">
        <v>2002</v>
      </c>
      <c r="J3" s="25">
        <v>2003</v>
      </c>
      <c r="K3" s="25">
        <v>2004</v>
      </c>
      <c r="L3" s="25">
        <v>2005</v>
      </c>
      <c r="M3" s="25">
        <v>2006</v>
      </c>
      <c r="N3" s="25">
        <v>2007</v>
      </c>
      <c r="O3" s="25">
        <v>2008</v>
      </c>
      <c r="P3" s="25">
        <v>2009</v>
      </c>
      <c r="Q3" s="25">
        <v>2010</v>
      </c>
      <c r="R3" s="25">
        <v>2011</v>
      </c>
      <c r="S3" s="25">
        <v>2012</v>
      </c>
      <c r="T3" s="25">
        <v>2013</v>
      </c>
    </row>
    <row r="4" spans="1:68" ht="10" customHeight="1">
      <c r="A4" s="26"/>
    </row>
    <row r="5" spans="1:68" ht="10" customHeight="1">
      <c r="A5" s="27" t="s">
        <v>152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68" ht="10" customHeight="1">
      <c r="A6" s="26" t="s">
        <v>4</v>
      </c>
      <c r="B6" s="29">
        <v>103820</v>
      </c>
      <c r="C6" s="29">
        <v>113260</v>
      </c>
      <c r="D6" s="29">
        <v>120337</v>
      </c>
      <c r="E6" s="29">
        <v>115870</v>
      </c>
      <c r="F6" s="29">
        <v>119024</v>
      </c>
      <c r="G6" s="29">
        <v>124620</v>
      </c>
      <c r="H6" s="29">
        <v>131744</v>
      </c>
      <c r="I6" s="29">
        <v>137637</v>
      </c>
      <c r="J6" s="29">
        <v>144929</v>
      </c>
      <c r="K6" s="29">
        <v>150145</v>
      </c>
      <c r="L6" s="29">
        <v>156645</v>
      </c>
      <c r="M6" s="29">
        <v>163797</v>
      </c>
      <c r="N6" s="29">
        <v>164330</v>
      </c>
      <c r="O6" s="29">
        <v>170271</v>
      </c>
      <c r="P6" s="29">
        <v>171676</v>
      </c>
      <c r="Q6" s="29">
        <v>172548</v>
      </c>
      <c r="R6" s="29">
        <v>169615</v>
      </c>
      <c r="S6" s="29">
        <v>166162</v>
      </c>
      <c r="T6" s="29">
        <v>164747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</row>
    <row r="7" spans="1:68" s="32" customFormat="1" ht="10" customHeight="1">
      <c r="A7" s="31" t="s">
        <v>153</v>
      </c>
      <c r="B7" s="29">
        <v>72088</v>
      </c>
      <c r="C7" s="29">
        <v>76964</v>
      </c>
      <c r="D7" s="29">
        <v>80938</v>
      </c>
      <c r="E7" s="29">
        <v>81092</v>
      </c>
      <c r="F7" s="29">
        <v>83282</v>
      </c>
      <c r="G7" s="29">
        <v>87632</v>
      </c>
      <c r="H7" s="29">
        <v>93256</v>
      </c>
      <c r="I7" s="29">
        <v>97380</v>
      </c>
      <c r="J7" s="29">
        <v>102072</v>
      </c>
      <c r="K7" s="29">
        <v>106440</v>
      </c>
      <c r="L7" s="29">
        <v>111274</v>
      </c>
      <c r="M7" s="29">
        <v>116820</v>
      </c>
      <c r="N7" s="29">
        <v>116866</v>
      </c>
      <c r="O7" s="29">
        <v>121019</v>
      </c>
      <c r="P7" s="29">
        <v>121800</v>
      </c>
      <c r="Q7" s="29">
        <v>121669</v>
      </c>
      <c r="R7" s="29">
        <v>118914</v>
      </c>
      <c r="S7" s="29">
        <v>116027</v>
      </c>
      <c r="T7" s="29">
        <v>114918</v>
      </c>
      <c r="U7" s="30"/>
      <c r="V7" s="30"/>
      <c r="W7" s="29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</row>
    <row r="8" spans="1:68" s="32" customFormat="1" ht="10" customHeight="1">
      <c r="A8" s="31" t="s">
        <v>154</v>
      </c>
      <c r="B8" s="29">
        <v>31732</v>
      </c>
      <c r="C8" s="29">
        <v>36296</v>
      </c>
      <c r="D8" s="29">
        <v>39399</v>
      </c>
      <c r="E8" s="29">
        <v>34778</v>
      </c>
      <c r="F8" s="29">
        <v>35742</v>
      </c>
      <c r="G8" s="29">
        <v>36988</v>
      </c>
      <c r="H8" s="29">
        <v>38488</v>
      </c>
      <c r="I8" s="29">
        <v>40257</v>
      </c>
      <c r="J8" s="29">
        <v>42857</v>
      </c>
      <c r="K8" s="29">
        <v>43705</v>
      </c>
      <c r="L8" s="29">
        <v>45371</v>
      </c>
      <c r="M8" s="29">
        <v>46975</v>
      </c>
      <c r="N8" s="29">
        <v>47464</v>
      </c>
      <c r="O8" s="29">
        <v>49252</v>
      </c>
      <c r="P8" s="29">
        <v>49876</v>
      </c>
      <c r="Q8" s="29">
        <v>50879</v>
      </c>
      <c r="R8" s="29">
        <v>50701</v>
      </c>
      <c r="S8" s="29">
        <v>50135</v>
      </c>
      <c r="T8" s="29">
        <v>49829</v>
      </c>
      <c r="U8" s="30"/>
      <c r="V8" s="30"/>
      <c r="W8" s="29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</row>
    <row r="9" spans="1:68" s="32" customFormat="1" ht="10" customHeight="1">
      <c r="A9" s="33" t="s">
        <v>155</v>
      </c>
      <c r="B9" s="29">
        <v>15832</v>
      </c>
      <c r="C9" s="29">
        <v>32093</v>
      </c>
      <c r="D9" s="29">
        <v>35421</v>
      </c>
      <c r="E9" s="29">
        <v>30732</v>
      </c>
      <c r="F9" s="29">
        <v>31929</v>
      </c>
      <c r="G9" s="29">
        <v>33000</v>
      </c>
      <c r="H9" s="29">
        <v>34583</v>
      </c>
      <c r="I9" s="29">
        <v>36515</v>
      </c>
      <c r="J9" s="29">
        <v>39127</v>
      </c>
      <c r="K9" s="29">
        <v>40187</v>
      </c>
      <c r="L9" s="29">
        <v>42026</v>
      </c>
      <c r="M9" s="29">
        <v>43514</v>
      </c>
      <c r="N9" s="29">
        <v>43693</v>
      </c>
      <c r="O9" s="29">
        <v>45433</v>
      </c>
      <c r="P9" s="29">
        <v>45909</v>
      </c>
      <c r="Q9" s="29">
        <v>46860</v>
      </c>
      <c r="R9" s="29">
        <v>46623</v>
      </c>
      <c r="S9" s="29">
        <v>46031</v>
      </c>
      <c r="T9" s="29">
        <v>45692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</row>
    <row r="10" spans="1:68" s="32" customFormat="1" ht="10" customHeight="1">
      <c r="A10" s="33" t="s">
        <v>156</v>
      </c>
      <c r="B10" s="29">
        <v>15900</v>
      </c>
      <c r="C10" s="29">
        <v>4203</v>
      </c>
      <c r="D10" s="29">
        <v>3978</v>
      </c>
      <c r="E10" s="29">
        <v>4046</v>
      </c>
      <c r="F10" s="29">
        <v>3813</v>
      </c>
      <c r="G10" s="29">
        <v>3988</v>
      </c>
      <c r="H10" s="29">
        <v>3905</v>
      </c>
      <c r="I10" s="29">
        <v>3742</v>
      </c>
      <c r="J10" s="29">
        <v>3730</v>
      </c>
      <c r="K10" s="29">
        <v>3518</v>
      </c>
      <c r="L10" s="29">
        <v>3345</v>
      </c>
      <c r="M10" s="29">
        <v>3461</v>
      </c>
      <c r="N10" s="29">
        <v>3771</v>
      </c>
      <c r="O10" s="29">
        <v>3819</v>
      </c>
      <c r="P10" s="29">
        <v>3967</v>
      </c>
      <c r="Q10" s="29">
        <v>4019</v>
      </c>
      <c r="R10" s="29">
        <v>4078</v>
      </c>
      <c r="S10" s="29">
        <v>4104</v>
      </c>
      <c r="T10" s="29">
        <v>4137</v>
      </c>
      <c r="U10" s="30"/>
      <c r="V10" s="30"/>
      <c r="W10" s="34"/>
      <c r="X10" s="34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</row>
    <row r="11" spans="1:68" ht="10" customHeight="1">
      <c r="A11" s="26" t="s">
        <v>157</v>
      </c>
      <c r="B11" s="29">
        <v>18433</v>
      </c>
      <c r="C11" s="29">
        <v>19746</v>
      </c>
      <c r="D11" s="29">
        <v>20823</v>
      </c>
      <c r="E11" s="29">
        <v>21947</v>
      </c>
      <c r="F11" s="29">
        <v>24060</v>
      </c>
      <c r="G11" s="29">
        <v>27993</v>
      </c>
      <c r="H11" s="29">
        <v>32247</v>
      </c>
      <c r="I11" s="29">
        <v>34193</v>
      </c>
      <c r="J11" s="29">
        <v>35329</v>
      </c>
      <c r="K11" s="29">
        <v>38488</v>
      </c>
      <c r="L11" s="29">
        <v>40785</v>
      </c>
      <c r="M11" s="29">
        <v>41873</v>
      </c>
      <c r="N11" s="29">
        <v>42507</v>
      </c>
      <c r="O11" s="29">
        <v>43372</v>
      </c>
      <c r="P11" s="29">
        <v>45565</v>
      </c>
      <c r="Q11" s="29">
        <v>46281</v>
      </c>
      <c r="R11" s="29">
        <v>44608</v>
      </c>
      <c r="S11" s="29">
        <v>43353</v>
      </c>
      <c r="T11" s="29">
        <v>43375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</row>
    <row r="12" spans="1:68" ht="10" customHeight="1">
      <c r="A12" s="26" t="s">
        <v>5</v>
      </c>
      <c r="B12" s="29">
        <v>44865</v>
      </c>
      <c r="C12" s="29">
        <v>47160</v>
      </c>
      <c r="D12" s="29">
        <v>49022</v>
      </c>
      <c r="E12" s="29">
        <v>52583</v>
      </c>
      <c r="F12" s="29">
        <v>54863</v>
      </c>
      <c r="G12" s="29">
        <v>58783</v>
      </c>
      <c r="H12" s="29">
        <v>63601</v>
      </c>
      <c r="I12" s="29">
        <v>65302</v>
      </c>
      <c r="J12" s="29">
        <v>68479</v>
      </c>
      <c r="K12" s="29">
        <v>72377</v>
      </c>
      <c r="L12" s="29">
        <v>76396</v>
      </c>
      <c r="M12" s="29">
        <v>75114</v>
      </c>
      <c r="N12" s="29">
        <v>78282</v>
      </c>
      <c r="O12" s="29">
        <v>82594</v>
      </c>
      <c r="P12" s="29">
        <v>85610</v>
      </c>
      <c r="Q12" s="29">
        <v>87356</v>
      </c>
      <c r="R12" s="29">
        <v>87166</v>
      </c>
      <c r="S12" s="29">
        <v>86975</v>
      </c>
      <c r="T12" s="29">
        <v>87251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</row>
    <row r="13" spans="1:68" ht="10" customHeight="1">
      <c r="A13" s="26" t="s">
        <v>158</v>
      </c>
      <c r="B13" s="29">
        <v>22492</v>
      </c>
      <c r="C13" s="29">
        <v>23292</v>
      </c>
      <c r="D13" s="29">
        <v>23965</v>
      </c>
      <c r="E13" s="29">
        <v>24733</v>
      </c>
      <c r="F13" s="29">
        <v>25506</v>
      </c>
      <c r="G13" s="29">
        <v>26936</v>
      </c>
      <c r="H13" s="29">
        <v>28491</v>
      </c>
      <c r="I13" s="29">
        <v>30533</v>
      </c>
      <c r="J13" s="29">
        <v>32348</v>
      </c>
      <c r="K13" s="29">
        <v>34287</v>
      </c>
      <c r="L13" s="29">
        <v>35912</v>
      </c>
      <c r="M13" s="29">
        <v>37692</v>
      </c>
      <c r="N13" s="29">
        <v>38888</v>
      </c>
      <c r="O13" s="29">
        <v>40681</v>
      </c>
      <c r="P13" s="29">
        <v>42159</v>
      </c>
      <c r="Q13" s="29">
        <v>42817</v>
      </c>
      <c r="R13" s="29">
        <v>42682</v>
      </c>
      <c r="S13" s="29">
        <v>42975</v>
      </c>
      <c r="T13" s="29">
        <v>43794</v>
      </c>
      <c r="U13" s="30"/>
      <c r="V13" s="30"/>
      <c r="W13" s="34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</row>
    <row r="14" spans="1:68" ht="10" customHeight="1">
      <c r="A14" s="26" t="s">
        <v>20</v>
      </c>
      <c r="B14" s="29">
        <v>2964</v>
      </c>
      <c r="C14" s="29">
        <v>3606</v>
      </c>
      <c r="D14" s="29">
        <v>4085</v>
      </c>
      <c r="E14" s="29">
        <v>12030</v>
      </c>
      <c r="F14" s="29">
        <v>12653</v>
      </c>
      <c r="G14" s="29">
        <v>11501</v>
      </c>
      <c r="H14" s="29">
        <v>11545</v>
      </c>
      <c r="I14" s="29">
        <v>12178</v>
      </c>
      <c r="J14" s="29">
        <v>11600</v>
      </c>
      <c r="K14" s="29">
        <v>15817</v>
      </c>
      <c r="L14" s="29">
        <v>14636</v>
      </c>
      <c r="M14" s="29">
        <v>16055</v>
      </c>
      <c r="N14" s="29">
        <v>17141</v>
      </c>
      <c r="O14" s="29">
        <v>17551</v>
      </c>
      <c r="P14" s="29">
        <v>18140</v>
      </c>
      <c r="Q14" s="29">
        <v>18175</v>
      </c>
      <c r="R14" s="29">
        <v>18009</v>
      </c>
      <c r="S14" s="29">
        <v>17148</v>
      </c>
      <c r="T14" s="29">
        <v>16565</v>
      </c>
      <c r="U14" s="30"/>
      <c r="V14" s="30"/>
      <c r="W14" s="34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</row>
    <row r="15" spans="1:68" ht="10" customHeight="1">
      <c r="A15" s="26" t="s">
        <v>159</v>
      </c>
      <c r="B15" s="29">
        <v>80.999999999999886</v>
      </c>
      <c r="C15" s="29">
        <v>429</v>
      </c>
      <c r="D15" s="29">
        <v>846</v>
      </c>
      <c r="E15" s="29">
        <v>1041</v>
      </c>
      <c r="F15" s="29">
        <v>1177</v>
      </c>
      <c r="G15" s="29">
        <v>1532</v>
      </c>
      <c r="H15" s="29">
        <v>1380</v>
      </c>
      <c r="I15" s="29">
        <v>1210</v>
      </c>
      <c r="J15" s="29">
        <v>1074</v>
      </c>
      <c r="K15" s="29">
        <v>1023</v>
      </c>
      <c r="L15" s="29">
        <v>989</v>
      </c>
      <c r="M15" s="29">
        <v>517</v>
      </c>
      <c r="N15" s="29">
        <v>124</v>
      </c>
      <c r="O15" s="29">
        <v>119</v>
      </c>
      <c r="P15" s="29">
        <v>250</v>
      </c>
      <c r="Q15" s="29">
        <v>416</v>
      </c>
      <c r="R15" s="29">
        <v>131</v>
      </c>
      <c r="S15" s="29">
        <v>-68</v>
      </c>
      <c r="T15" s="29">
        <v>463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</row>
    <row r="16" spans="1:68" ht="10" customHeight="1">
      <c r="A16" s="26" t="s">
        <v>160</v>
      </c>
      <c r="B16" s="29">
        <v>-9835</v>
      </c>
      <c r="C16" s="29">
        <v>-11497</v>
      </c>
      <c r="D16" s="29">
        <v>-13210</v>
      </c>
      <c r="E16" s="29">
        <v>-15292</v>
      </c>
      <c r="F16" s="29">
        <v>-16548</v>
      </c>
      <c r="G16" s="29">
        <v>-15340</v>
      </c>
      <c r="H16" s="29">
        <v>-14609</v>
      </c>
      <c r="I16" s="29">
        <v>-15175</v>
      </c>
      <c r="J16" s="29">
        <v>-13298</v>
      </c>
      <c r="K16" s="29">
        <v>-17735</v>
      </c>
      <c r="L16" s="29">
        <v>-15677</v>
      </c>
      <c r="M16" s="29">
        <v>-15294</v>
      </c>
      <c r="N16" s="29">
        <v>-16588</v>
      </c>
      <c r="O16" s="29">
        <v>-16925</v>
      </c>
      <c r="P16" s="29">
        <v>-18083</v>
      </c>
      <c r="Q16" s="29">
        <v>-18916</v>
      </c>
      <c r="R16" s="29">
        <v>-19899</v>
      </c>
      <c r="S16" s="29">
        <v>-19506</v>
      </c>
      <c r="T16" s="29">
        <v>-20326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</row>
    <row r="17" spans="1:68" ht="10" customHeight="1">
      <c r="A17" s="26" t="s">
        <v>161</v>
      </c>
      <c r="B17" s="29">
        <v>-5006</v>
      </c>
      <c r="C17" s="29">
        <v>-5124</v>
      </c>
      <c r="D17" s="29">
        <v>-5361</v>
      </c>
      <c r="E17" s="29">
        <v>-5662</v>
      </c>
      <c r="F17" s="29">
        <v>-5995</v>
      </c>
      <c r="G17" s="29">
        <v>-6476</v>
      </c>
      <c r="H17" s="29">
        <v>-7012</v>
      </c>
      <c r="I17" s="29">
        <v>-7633</v>
      </c>
      <c r="J17" s="29">
        <v>-7908</v>
      </c>
      <c r="K17" s="29">
        <v>-8018</v>
      </c>
      <c r="L17" s="29">
        <v>-8668</v>
      </c>
      <c r="M17" s="29">
        <v>-8828</v>
      </c>
      <c r="N17" s="29">
        <v>-8975</v>
      </c>
      <c r="O17" s="29">
        <v>-9645</v>
      </c>
      <c r="P17" s="29">
        <v>-9790</v>
      </c>
      <c r="Q17" s="29">
        <v>-9428</v>
      </c>
      <c r="R17" s="29">
        <v>-9083</v>
      </c>
      <c r="S17" s="29">
        <v>-9043</v>
      </c>
      <c r="T17" s="29">
        <v>-8784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</row>
    <row r="18" spans="1:68" ht="10" customHeight="1">
      <c r="A18" s="26" t="s">
        <v>162</v>
      </c>
      <c r="B18" s="29">
        <v>-5575</v>
      </c>
      <c r="C18" s="29">
        <v>-6038</v>
      </c>
      <c r="D18" s="29">
        <v>-6421</v>
      </c>
      <c r="E18" s="29">
        <v>-6683</v>
      </c>
      <c r="F18" s="29">
        <v>-7585</v>
      </c>
      <c r="G18" s="29">
        <v>-7935</v>
      </c>
      <c r="H18" s="29">
        <v>-8216</v>
      </c>
      <c r="I18" s="29">
        <v>-8472</v>
      </c>
      <c r="J18" s="29">
        <v>-8616</v>
      </c>
      <c r="K18" s="29">
        <v>-8931</v>
      </c>
      <c r="L18" s="29">
        <v>-9402</v>
      </c>
      <c r="M18" s="29">
        <v>-10032</v>
      </c>
      <c r="N18" s="29">
        <v>-10876</v>
      </c>
      <c r="O18" s="29">
        <v>-10885</v>
      </c>
      <c r="P18" s="29">
        <v>-11094</v>
      </c>
      <c r="Q18" s="29">
        <v>-11601</v>
      </c>
      <c r="R18" s="29">
        <v>-12311</v>
      </c>
      <c r="S18" s="29">
        <v>-12331</v>
      </c>
      <c r="T18" s="29">
        <v>-12269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</row>
    <row r="19" spans="1:68" s="35" customFormat="1" ht="10" customHeight="1">
      <c r="A19" s="26" t="s">
        <v>163</v>
      </c>
      <c r="B19" s="29">
        <f t="shared" ref="B19:T19" si="0">B6+B11+B12+B13+B14+B15+B16+B17+B18</f>
        <v>172239</v>
      </c>
      <c r="C19" s="29">
        <f t="shared" si="0"/>
        <v>184834</v>
      </c>
      <c r="D19" s="29">
        <f t="shared" si="0"/>
        <v>194086</v>
      </c>
      <c r="E19" s="29">
        <f t="shared" si="0"/>
        <v>200567</v>
      </c>
      <c r="F19" s="29">
        <f t="shared" si="0"/>
        <v>207155</v>
      </c>
      <c r="G19" s="29">
        <f t="shared" si="0"/>
        <v>221614</v>
      </c>
      <c r="H19" s="29">
        <f t="shared" si="0"/>
        <v>239171</v>
      </c>
      <c r="I19" s="29">
        <f t="shared" si="0"/>
        <v>249773</v>
      </c>
      <c r="J19" s="29">
        <f t="shared" si="0"/>
        <v>263937</v>
      </c>
      <c r="K19" s="29">
        <f t="shared" si="0"/>
        <v>277453</v>
      </c>
      <c r="L19" s="29">
        <f t="shared" si="0"/>
        <v>291616</v>
      </c>
      <c r="M19" s="29">
        <f t="shared" si="0"/>
        <v>300894</v>
      </c>
      <c r="N19" s="29">
        <f t="shared" si="0"/>
        <v>304833</v>
      </c>
      <c r="O19" s="29">
        <f t="shared" si="0"/>
        <v>317133</v>
      </c>
      <c r="P19" s="29">
        <f t="shared" si="0"/>
        <v>324433</v>
      </c>
      <c r="Q19" s="29">
        <f t="shared" si="0"/>
        <v>327648</v>
      </c>
      <c r="R19" s="29">
        <f t="shared" si="0"/>
        <v>320918</v>
      </c>
      <c r="S19" s="29">
        <f t="shared" si="0"/>
        <v>315665</v>
      </c>
      <c r="T19" s="29">
        <f t="shared" si="0"/>
        <v>314816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</row>
    <row r="20" spans="1:68" ht="10" customHeight="1">
      <c r="A20" s="26" t="s">
        <v>164</v>
      </c>
      <c r="B20" s="29">
        <v>17325</v>
      </c>
      <c r="C20" s="29">
        <v>17205</v>
      </c>
      <c r="D20" s="29">
        <v>14759</v>
      </c>
      <c r="E20" s="29">
        <v>15329</v>
      </c>
      <c r="F20" s="29">
        <v>14915</v>
      </c>
      <c r="G20" s="29">
        <v>16180</v>
      </c>
      <c r="H20" s="29">
        <v>20318</v>
      </c>
      <c r="I20" s="29">
        <v>20182</v>
      </c>
      <c r="J20" s="29">
        <v>18846</v>
      </c>
      <c r="K20" s="29">
        <v>18349</v>
      </c>
      <c r="L20" s="29">
        <v>17306</v>
      </c>
      <c r="M20" s="29">
        <v>17990</v>
      </c>
      <c r="N20" s="29">
        <v>18570</v>
      </c>
      <c r="O20" s="29">
        <v>18801</v>
      </c>
      <c r="P20" s="29">
        <v>21612</v>
      </c>
      <c r="Q20" s="29">
        <v>23237</v>
      </c>
      <c r="R20" s="29">
        <v>23521</v>
      </c>
      <c r="S20" s="29">
        <v>26087</v>
      </c>
      <c r="T20" s="29">
        <v>28138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</row>
    <row r="21" spans="1:68" ht="10" customHeight="1">
      <c r="A21" s="26" t="s">
        <v>10</v>
      </c>
      <c r="B21" s="29">
        <v>109781</v>
      </c>
      <c r="C21" s="29">
        <v>115577</v>
      </c>
      <c r="D21" s="29">
        <v>99881</v>
      </c>
      <c r="E21" s="29">
        <v>89363</v>
      </c>
      <c r="F21" s="29">
        <v>74956</v>
      </c>
      <c r="G21" s="29">
        <v>75964</v>
      </c>
      <c r="H21" s="29">
        <v>79045</v>
      </c>
      <c r="I21" s="29">
        <v>73420</v>
      </c>
      <c r="J21" s="29">
        <v>69144</v>
      </c>
      <c r="K21" s="29">
        <v>66723</v>
      </c>
      <c r="L21" s="29">
        <v>67175</v>
      </c>
      <c r="M21" s="29">
        <v>68869</v>
      </c>
      <c r="N21" s="29">
        <v>76660</v>
      </c>
      <c r="O21" s="29">
        <v>80461</v>
      </c>
      <c r="P21" s="29">
        <v>69457</v>
      </c>
      <c r="Q21" s="29">
        <v>68836</v>
      </c>
      <c r="R21" s="29">
        <v>76414</v>
      </c>
      <c r="S21" s="29">
        <v>84074</v>
      </c>
      <c r="T21" s="29">
        <v>78201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</row>
    <row r="22" spans="1:68" ht="10" customHeight="1">
      <c r="A22" s="26" t="s">
        <v>165</v>
      </c>
      <c r="B22" s="29">
        <v>19</v>
      </c>
      <c r="C22" s="29">
        <v>19</v>
      </c>
      <c r="D22" s="29">
        <v>28</v>
      </c>
      <c r="E22" s="29">
        <v>22</v>
      </c>
      <c r="F22" s="29">
        <v>23</v>
      </c>
      <c r="G22" s="29">
        <v>32</v>
      </c>
      <c r="H22" s="29">
        <v>26</v>
      </c>
      <c r="I22" s="29">
        <v>32</v>
      </c>
      <c r="J22" s="29">
        <v>35</v>
      </c>
      <c r="K22" s="29">
        <v>36</v>
      </c>
      <c r="L22" s="29">
        <v>39</v>
      </c>
      <c r="M22" s="29">
        <v>40</v>
      </c>
      <c r="N22" s="29">
        <v>30</v>
      </c>
      <c r="O22" s="29">
        <v>41</v>
      </c>
      <c r="P22" s="29">
        <v>40</v>
      </c>
      <c r="Q22" s="29">
        <v>41</v>
      </c>
      <c r="R22" s="29">
        <v>40</v>
      </c>
      <c r="S22" s="29">
        <v>50</v>
      </c>
      <c r="T22" s="29">
        <v>48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</row>
    <row r="23" spans="1:68" ht="10" customHeight="1">
      <c r="A23" s="26" t="s">
        <v>19</v>
      </c>
      <c r="B23" s="29">
        <v>895</v>
      </c>
      <c r="C23" s="29">
        <v>1010</v>
      </c>
      <c r="D23" s="29">
        <v>1170</v>
      </c>
      <c r="E23" s="29">
        <v>1283</v>
      </c>
      <c r="F23" s="29">
        <v>1610</v>
      </c>
      <c r="G23" s="29">
        <v>1462</v>
      </c>
      <c r="H23" s="29">
        <v>1449</v>
      </c>
      <c r="I23" s="29">
        <v>1364</v>
      </c>
      <c r="J23" s="29">
        <v>1114</v>
      </c>
      <c r="K23" s="29">
        <v>986</v>
      </c>
      <c r="L23" s="29">
        <v>914</v>
      </c>
      <c r="M23" s="29">
        <v>811</v>
      </c>
      <c r="N23" s="29">
        <v>1102</v>
      </c>
      <c r="O23" s="29">
        <v>965</v>
      </c>
      <c r="P23" s="29">
        <v>826</v>
      </c>
      <c r="Q23" s="29">
        <v>834</v>
      </c>
      <c r="R23" s="29">
        <v>816</v>
      </c>
      <c r="S23" s="29">
        <v>1181</v>
      </c>
      <c r="T23" s="29">
        <v>1233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</row>
    <row r="24" spans="1:68" ht="10" customHeight="1">
      <c r="A24" s="26" t="s">
        <v>7</v>
      </c>
      <c r="B24" s="29">
        <v>154171</v>
      </c>
      <c r="C24" s="29">
        <v>165771</v>
      </c>
      <c r="D24" s="29">
        <v>177827</v>
      </c>
      <c r="E24" s="29">
        <v>181957</v>
      </c>
      <c r="F24" s="29">
        <v>190424</v>
      </c>
      <c r="G24" s="29">
        <v>195723</v>
      </c>
      <c r="H24" s="29">
        <v>203108</v>
      </c>
      <c r="I24" s="29">
        <v>214278</v>
      </c>
      <c r="J24" s="29">
        <v>224365</v>
      </c>
      <c r="K24" s="29">
        <v>234595</v>
      </c>
      <c r="L24" s="29">
        <v>242245</v>
      </c>
      <c r="M24" s="29">
        <v>252104</v>
      </c>
      <c r="N24" s="29">
        <v>264407</v>
      </c>
      <c r="O24" s="29">
        <v>277270</v>
      </c>
      <c r="P24" s="29">
        <v>291627</v>
      </c>
      <c r="Q24" s="29">
        <v>298695</v>
      </c>
      <c r="R24" s="29">
        <v>304478</v>
      </c>
      <c r="S24" s="29">
        <v>311442</v>
      </c>
      <c r="T24" s="29">
        <v>319690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</row>
    <row r="25" spans="1:68" ht="10" customHeight="1">
      <c r="A25" s="26" t="s">
        <v>166</v>
      </c>
      <c r="B25" s="29">
        <v>259</v>
      </c>
      <c r="C25" s="29">
        <v>273</v>
      </c>
      <c r="D25" s="29">
        <v>291</v>
      </c>
      <c r="E25" s="29">
        <v>298</v>
      </c>
      <c r="F25" s="29">
        <v>367</v>
      </c>
      <c r="G25" s="29">
        <v>413</v>
      </c>
      <c r="H25" s="29">
        <v>542</v>
      </c>
      <c r="I25" s="29">
        <v>602</v>
      </c>
      <c r="J25" s="29">
        <v>706</v>
      </c>
      <c r="K25" s="29">
        <v>783</v>
      </c>
      <c r="L25" s="29">
        <v>868</v>
      </c>
      <c r="M25" s="29">
        <v>903</v>
      </c>
      <c r="N25" s="29">
        <v>930</v>
      </c>
      <c r="O25" s="29">
        <v>907</v>
      </c>
      <c r="P25" s="29">
        <v>957</v>
      </c>
      <c r="Q25" s="29">
        <v>990</v>
      </c>
      <c r="R25" s="29">
        <v>1027</v>
      </c>
      <c r="S25" s="29">
        <v>1003</v>
      </c>
      <c r="T25" s="29">
        <v>972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</row>
    <row r="26" spans="1:68" ht="10" customHeight="1">
      <c r="A26" s="26" t="s">
        <v>167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</row>
    <row r="27" spans="1:68" ht="10" customHeight="1">
      <c r="A27" s="26" t="s">
        <v>168</v>
      </c>
      <c r="B27" s="29">
        <v>1008</v>
      </c>
      <c r="C27" s="29">
        <v>1030</v>
      </c>
      <c r="D27" s="29">
        <v>911</v>
      </c>
      <c r="E27" s="29">
        <v>1072</v>
      </c>
      <c r="F27" s="29">
        <v>1102</v>
      </c>
      <c r="G27" s="29">
        <v>1230</v>
      </c>
      <c r="H27" s="29">
        <v>1242</v>
      </c>
      <c r="I27" s="29">
        <v>1375</v>
      </c>
      <c r="J27" s="29">
        <v>1527</v>
      </c>
      <c r="K27" s="29">
        <v>1392</v>
      </c>
      <c r="L27" s="29">
        <v>1608</v>
      </c>
      <c r="M27" s="29">
        <v>1552</v>
      </c>
      <c r="N27" s="29">
        <v>2533</v>
      </c>
      <c r="O27" s="29">
        <v>1905</v>
      </c>
      <c r="P27" s="29">
        <v>1600</v>
      </c>
      <c r="Q27" s="29">
        <v>1615</v>
      </c>
      <c r="R27" s="29">
        <v>1825</v>
      </c>
      <c r="S27" s="29">
        <v>1561</v>
      </c>
      <c r="T27" s="29">
        <v>1986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</row>
    <row r="28" spans="1:68" ht="10" customHeight="1">
      <c r="A28" s="26" t="s">
        <v>169</v>
      </c>
      <c r="B28" s="29">
        <v>5217.45</v>
      </c>
      <c r="C28" s="29">
        <v>6043.4</v>
      </c>
      <c r="D28" s="29">
        <v>5978.61</v>
      </c>
      <c r="E28" s="29">
        <v>5567.09</v>
      </c>
      <c r="F28" s="29">
        <v>6065</v>
      </c>
      <c r="G28" s="29">
        <v>6343</v>
      </c>
      <c r="H28" s="29">
        <v>5960</v>
      </c>
      <c r="I28" s="29">
        <v>6833</v>
      </c>
      <c r="J28" s="29">
        <v>7310</v>
      </c>
      <c r="K28" s="29">
        <v>7641</v>
      </c>
      <c r="L28" s="29">
        <v>7865</v>
      </c>
      <c r="M28" s="29">
        <v>7859</v>
      </c>
      <c r="N28" s="29">
        <v>8582</v>
      </c>
      <c r="O28" s="29">
        <v>9014</v>
      </c>
      <c r="P28" s="29">
        <v>9598</v>
      </c>
      <c r="Q28" s="29">
        <v>9293</v>
      </c>
      <c r="R28" s="29">
        <v>8864</v>
      </c>
      <c r="S28" s="29">
        <v>9054</v>
      </c>
      <c r="T28" s="29">
        <v>8738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</row>
    <row r="29" spans="1:68" s="32" customFormat="1" ht="10" customHeight="1">
      <c r="A29" s="31" t="s">
        <v>170</v>
      </c>
      <c r="B29" s="29">
        <v>1965</v>
      </c>
      <c r="C29" s="29">
        <v>2262</v>
      </c>
      <c r="D29" s="29">
        <v>2402</v>
      </c>
      <c r="E29" s="29">
        <v>1719</v>
      </c>
      <c r="F29" s="29">
        <v>1698</v>
      </c>
      <c r="G29" s="29">
        <v>1752</v>
      </c>
      <c r="H29" s="29">
        <v>2172</v>
      </c>
      <c r="I29" s="29">
        <v>2367</v>
      </c>
      <c r="J29" s="29">
        <v>2414</v>
      </c>
      <c r="K29" s="29">
        <v>2691</v>
      </c>
      <c r="L29" s="29">
        <v>3117</v>
      </c>
      <c r="M29" s="29">
        <v>3241</v>
      </c>
      <c r="N29" s="29">
        <v>3428</v>
      </c>
      <c r="O29" s="29">
        <v>3504</v>
      </c>
      <c r="P29" s="29">
        <v>4088</v>
      </c>
      <c r="Q29" s="29">
        <v>4204</v>
      </c>
      <c r="R29" s="29">
        <v>4092</v>
      </c>
      <c r="S29" s="29">
        <v>4183</v>
      </c>
      <c r="T29" s="29">
        <v>4089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</row>
    <row r="30" spans="1:68" s="32" customFormat="1" ht="10" customHeight="1">
      <c r="A30" s="31" t="s">
        <v>171</v>
      </c>
      <c r="B30" s="29">
        <v>1798.45</v>
      </c>
      <c r="C30" s="29">
        <v>2149.4</v>
      </c>
      <c r="D30" s="29">
        <v>2112.61</v>
      </c>
      <c r="E30" s="29">
        <v>2301.09</v>
      </c>
      <c r="F30" s="29">
        <v>2416</v>
      </c>
      <c r="G30" s="29">
        <v>2841</v>
      </c>
      <c r="H30" s="29">
        <v>2319</v>
      </c>
      <c r="I30" s="29">
        <v>3076</v>
      </c>
      <c r="J30" s="29">
        <v>3278</v>
      </c>
      <c r="K30" s="29">
        <v>3495</v>
      </c>
      <c r="L30" s="29">
        <v>3422</v>
      </c>
      <c r="M30" s="29">
        <v>3163</v>
      </c>
      <c r="N30" s="29">
        <v>3894</v>
      </c>
      <c r="O30" s="29">
        <v>3983</v>
      </c>
      <c r="P30" s="29">
        <v>4094</v>
      </c>
      <c r="Q30" s="29">
        <v>3915</v>
      </c>
      <c r="R30" s="29">
        <v>3592</v>
      </c>
      <c r="S30" s="29">
        <v>3680</v>
      </c>
      <c r="T30" s="29">
        <v>3654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</row>
    <row r="31" spans="1:68" s="32" customFormat="1" ht="10" customHeight="1">
      <c r="A31" s="31" t="s">
        <v>172</v>
      </c>
      <c r="B31" s="29">
        <v>1454</v>
      </c>
      <c r="C31" s="29">
        <v>1632</v>
      </c>
      <c r="D31" s="29">
        <v>1464</v>
      </c>
      <c r="E31" s="29">
        <v>1547</v>
      </c>
      <c r="F31" s="29">
        <v>1951</v>
      </c>
      <c r="G31" s="29">
        <v>1750</v>
      </c>
      <c r="H31" s="29">
        <v>1469</v>
      </c>
      <c r="I31" s="29">
        <v>1390</v>
      </c>
      <c r="J31" s="29">
        <v>1618</v>
      </c>
      <c r="K31" s="29">
        <v>1455</v>
      </c>
      <c r="L31" s="29">
        <v>1326</v>
      </c>
      <c r="M31" s="29">
        <v>1455</v>
      </c>
      <c r="N31" s="29">
        <v>1260</v>
      </c>
      <c r="O31" s="29">
        <v>1527</v>
      </c>
      <c r="P31" s="29">
        <v>1416</v>
      </c>
      <c r="Q31" s="29">
        <v>1174</v>
      </c>
      <c r="R31" s="29">
        <v>1180</v>
      </c>
      <c r="S31" s="29">
        <v>1191</v>
      </c>
      <c r="T31" s="29">
        <v>995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</row>
    <row r="32" spans="1:68" s="32" customFormat="1" ht="10" customHeight="1">
      <c r="A32" s="26" t="s">
        <v>173</v>
      </c>
      <c r="B32" s="29">
        <v>5785</v>
      </c>
      <c r="C32" s="29">
        <v>8116</v>
      </c>
      <c r="D32" s="29">
        <v>7506</v>
      </c>
      <c r="E32" s="29">
        <v>9126</v>
      </c>
      <c r="F32" s="29">
        <v>9481</v>
      </c>
      <c r="G32" s="29">
        <v>9521</v>
      </c>
      <c r="H32" s="29">
        <v>10213</v>
      </c>
      <c r="I32" s="29">
        <v>10464</v>
      </c>
      <c r="J32" s="29">
        <v>10640</v>
      </c>
      <c r="K32" s="29">
        <v>12550</v>
      </c>
      <c r="L32" s="29">
        <v>12205</v>
      </c>
      <c r="M32" s="29">
        <v>11933</v>
      </c>
      <c r="N32" s="29">
        <v>12336</v>
      </c>
      <c r="O32" s="29">
        <v>13496</v>
      </c>
      <c r="P32" s="29">
        <v>13913</v>
      </c>
      <c r="Q32" s="29">
        <v>13664</v>
      </c>
      <c r="R32" s="29">
        <v>14336</v>
      </c>
      <c r="S32" s="29">
        <v>14980</v>
      </c>
      <c r="T32" s="29">
        <v>15748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</row>
    <row r="33" spans="1:68" s="35" customFormat="1" ht="10" customHeight="1">
      <c r="A33" s="27" t="s">
        <v>11</v>
      </c>
      <c r="B33" s="29">
        <f t="shared" ref="B33:T33" si="1">B19+B20+B21+B22+B23+B24+B25+B26+B27+B28+B32</f>
        <v>466699.45</v>
      </c>
      <c r="C33" s="29">
        <f t="shared" si="1"/>
        <v>499878.40000000002</v>
      </c>
      <c r="D33" s="29">
        <f t="shared" si="1"/>
        <v>502437.61</v>
      </c>
      <c r="E33" s="29">
        <f t="shared" si="1"/>
        <v>504584.09</v>
      </c>
      <c r="F33" s="29">
        <f t="shared" si="1"/>
        <v>506098</v>
      </c>
      <c r="G33" s="29">
        <f t="shared" si="1"/>
        <v>528482</v>
      </c>
      <c r="H33" s="29">
        <f t="shared" si="1"/>
        <v>561074</v>
      </c>
      <c r="I33" s="29">
        <f t="shared" si="1"/>
        <v>578323</v>
      </c>
      <c r="J33" s="29">
        <f t="shared" si="1"/>
        <v>597624</v>
      </c>
      <c r="K33" s="29">
        <f t="shared" si="1"/>
        <v>620508</v>
      </c>
      <c r="L33" s="29">
        <f t="shared" si="1"/>
        <v>641841</v>
      </c>
      <c r="M33" s="29">
        <f t="shared" si="1"/>
        <v>662955</v>
      </c>
      <c r="N33" s="29">
        <f t="shared" si="1"/>
        <v>689983</v>
      </c>
      <c r="O33" s="29">
        <f t="shared" si="1"/>
        <v>719993</v>
      </c>
      <c r="P33" s="29">
        <f t="shared" si="1"/>
        <v>734063</v>
      </c>
      <c r="Q33" s="29">
        <f t="shared" si="1"/>
        <v>744853</v>
      </c>
      <c r="R33" s="29">
        <f t="shared" si="1"/>
        <v>752239</v>
      </c>
      <c r="S33" s="29">
        <f t="shared" si="1"/>
        <v>765097</v>
      </c>
      <c r="T33" s="29">
        <f t="shared" si="1"/>
        <v>769570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</row>
    <row r="34" spans="1:68" ht="10" customHeight="1">
      <c r="A34" s="26" t="s">
        <v>174</v>
      </c>
      <c r="B34" s="29">
        <v>25860.633013719678</v>
      </c>
      <c r="C34" s="29">
        <v>28258.917239641167</v>
      </c>
      <c r="D34" s="29">
        <v>29621.632656850543</v>
      </c>
      <c r="E34" s="29">
        <v>31957.153093654295</v>
      </c>
      <c r="F34" s="29">
        <v>34360</v>
      </c>
      <c r="G34" s="29">
        <v>35251</v>
      </c>
      <c r="H34" s="29">
        <v>37605</v>
      </c>
      <c r="I34" s="29">
        <v>31736</v>
      </c>
      <c r="J34" s="29">
        <v>41725</v>
      </c>
      <c r="K34" s="29">
        <v>43659</v>
      </c>
      <c r="L34" s="29">
        <v>44572</v>
      </c>
      <c r="M34" s="29">
        <v>45356</v>
      </c>
      <c r="N34" s="29">
        <v>46780</v>
      </c>
      <c r="O34" s="29">
        <v>48508</v>
      </c>
      <c r="P34" s="29">
        <v>54163</v>
      </c>
      <c r="Q34" s="29">
        <v>46662</v>
      </c>
      <c r="R34" s="29">
        <v>45210</v>
      </c>
      <c r="S34" s="29">
        <v>41234</v>
      </c>
      <c r="T34" s="29">
        <v>38310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</row>
    <row r="35" spans="1:68" ht="10" customHeight="1">
      <c r="A35" s="26" t="s">
        <v>175</v>
      </c>
      <c r="B35" s="29">
        <v>562</v>
      </c>
      <c r="C35" s="29">
        <v>651</v>
      </c>
      <c r="D35" s="29">
        <v>371</v>
      </c>
      <c r="E35" s="29">
        <v>340</v>
      </c>
      <c r="F35" s="29">
        <v>403</v>
      </c>
      <c r="G35" s="29">
        <v>-13427</v>
      </c>
      <c r="H35" s="29">
        <v>433</v>
      </c>
      <c r="I35" s="29">
        <v>491</v>
      </c>
      <c r="J35" s="29">
        <v>-456</v>
      </c>
      <c r="K35" s="29">
        <v>515</v>
      </c>
      <c r="L35" s="29">
        <v>93</v>
      </c>
      <c r="M35" s="29">
        <v>424</v>
      </c>
      <c r="N35" s="29">
        <v>-482</v>
      </c>
      <c r="O35" s="29">
        <v>-364</v>
      </c>
      <c r="P35" s="29">
        <v>178</v>
      </c>
      <c r="Q35" s="29">
        <v>222</v>
      </c>
      <c r="R35" s="29">
        <v>-3647</v>
      </c>
      <c r="S35" s="29">
        <v>205</v>
      </c>
      <c r="T35" s="29">
        <v>70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</row>
    <row r="36" spans="1:68" ht="10" customHeight="1">
      <c r="A36" s="26" t="s">
        <v>13</v>
      </c>
      <c r="B36" s="29">
        <v>11514</v>
      </c>
      <c r="C36" s="29">
        <v>13169</v>
      </c>
      <c r="D36" s="29">
        <v>11618</v>
      </c>
      <c r="E36" s="29">
        <v>13714</v>
      </c>
      <c r="F36" s="29">
        <v>15072</v>
      </c>
      <c r="G36" s="29">
        <v>15718</v>
      </c>
      <c r="H36" s="29">
        <v>20291</v>
      </c>
      <c r="I36" s="29">
        <v>21985</v>
      </c>
      <c r="J36" s="29">
        <v>23060</v>
      </c>
      <c r="K36" s="29">
        <v>20016</v>
      </c>
      <c r="L36" s="29">
        <v>21724</v>
      </c>
      <c r="M36" s="29">
        <v>21916</v>
      </c>
      <c r="N36" s="29">
        <v>24968</v>
      </c>
      <c r="O36" s="29">
        <v>21291</v>
      </c>
      <c r="P36" s="29">
        <v>23212</v>
      </c>
      <c r="Q36" s="29">
        <v>17937</v>
      </c>
      <c r="R36" s="29">
        <v>17851</v>
      </c>
      <c r="S36" s="29">
        <v>17456</v>
      </c>
      <c r="T36" s="29">
        <v>14571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</row>
    <row r="37" spans="1:68" s="32" customFormat="1" ht="10" customHeight="1">
      <c r="A37" s="31" t="s">
        <v>171</v>
      </c>
      <c r="B37" s="29">
        <v>736</v>
      </c>
      <c r="C37" s="29">
        <v>833</v>
      </c>
      <c r="D37" s="29">
        <v>928</v>
      </c>
      <c r="E37" s="29">
        <v>1080</v>
      </c>
      <c r="F37" s="29">
        <v>1472</v>
      </c>
      <c r="G37" s="29">
        <v>1623</v>
      </c>
      <c r="H37" s="29">
        <v>1736</v>
      </c>
      <c r="I37" s="29">
        <v>2318</v>
      </c>
      <c r="J37" s="29">
        <v>1914</v>
      </c>
      <c r="K37" s="29">
        <v>2096</v>
      </c>
      <c r="L37" s="29">
        <v>1932</v>
      </c>
      <c r="M37" s="29">
        <v>1782</v>
      </c>
      <c r="N37" s="29">
        <v>1990</v>
      </c>
      <c r="O37" s="29">
        <v>1755</v>
      </c>
      <c r="P37" s="29">
        <v>1671</v>
      </c>
      <c r="Q37" s="29">
        <v>1922</v>
      </c>
      <c r="R37" s="29">
        <v>1675</v>
      </c>
      <c r="S37" s="29">
        <v>2395</v>
      </c>
      <c r="T37" s="29">
        <v>1268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</row>
    <row r="38" spans="1:68" s="32" customFormat="1" ht="10" customHeight="1">
      <c r="A38" s="31" t="s">
        <v>172</v>
      </c>
      <c r="B38" s="29">
        <v>10323</v>
      </c>
      <c r="C38" s="29">
        <v>11920</v>
      </c>
      <c r="D38" s="29">
        <v>10306</v>
      </c>
      <c r="E38" s="29">
        <v>12304</v>
      </c>
      <c r="F38" s="29">
        <v>13197</v>
      </c>
      <c r="G38" s="29">
        <v>13576</v>
      </c>
      <c r="H38" s="29">
        <v>17992</v>
      </c>
      <c r="I38" s="29">
        <v>19101</v>
      </c>
      <c r="J38" s="29">
        <v>20299</v>
      </c>
      <c r="K38" s="29">
        <v>17098</v>
      </c>
      <c r="L38" s="29">
        <v>18590</v>
      </c>
      <c r="M38" s="29">
        <v>19371</v>
      </c>
      <c r="N38" s="29">
        <v>22079</v>
      </c>
      <c r="O38" s="29">
        <v>18230</v>
      </c>
      <c r="P38" s="29">
        <v>20600</v>
      </c>
      <c r="Q38" s="29">
        <v>14924</v>
      </c>
      <c r="R38" s="29">
        <v>15110</v>
      </c>
      <c r="S38" s="29">
        <v>14169</v>
      </c>
      <c r="T38" s="29">
        <v>12520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</row>
    <row r="39" spans="1:68" s="32" customFormat="1" ht="10" customHeight="1">
      <c r="A39" s="31" t="s">
        <v>176</v>
      </c>
      <c r="B39" s="29">
        <v>455</v>
      </c>
      <c r="C39" s="29">
        <v>416</v>
      </c>
      <c r="D39" s="29">
        <v>384</v>
      </c>
      <c r="E39" s="29">
        <v>330</v>
      </c>
      <c r="F39" s="29">
        <v>403</v>
      </c>
      <c r="G39" s="29">
        <v>519</v>
      </c>
      <c r="H39" s="29">
        <v>563</v>
      </c>
      <c r="I39" s="29">
        <v>566</v>
      </c>
      <c r="J39" s="29">
        <v>847</v>
      </c>
      <c r="K39" s="29">
        <v>822</v>
      </c>
      <c r="L39" s="29">
        <v>1202</v>
      </c>
      <c r="M39" s="29">
        <v>763</v>
      </c>
      <c r="N39" s="29">
        <v>899</v>
      </c>
      <c r="O39" s="29">
        <v>1306</v>
      </c>
      <c r="P39" s="29">
        <v>941</v>
      </c>
      <c r="Q39" s="29">
        <v>1091</v>
      </c>
      <c r="R39" s="29">
        <v>1066</v>
      </c>
      <c r="S39" s="29">
        <v>892</v>
      </c>
      <c r="T39" s="29">
        <v>783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</row>
    <row r="40" spans="1:68" s="32" customFormat="1" ht="10" customHeight="1">
      <c r="A40" s="31" t="s">
        <v>177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</row>
    <row r="41" spans="1:68" ht="10" customHeight="1">
      <c r="A41" s="26" t="s">
        <v>178</v>
      </c>
      <c r="B41" s="29">
        <v>10752</v>
      </c>
      <c r="C41" s="29">
        <v>1362</v>
      </c>
      <c r="D41" s="29">
        <v>686</v>
      </c>
      <c r="E41" s="29">
        <v>1389</v>
      </c>
      <c r="F41" s="29">
        <v>1569</v>
      </c>
      <c r="G41" s="29">
        <v>742</v>
      </c>
      <c r="H41" s="29">
        <v>1583</v>
      </c>
      <c r="I41" s="29">
        <v>1685</v>
      </c>
      <c r="J41" s="29">
        <v>1643</v>
      </c>
      <c r="K41" s="29">
        <v>1187</v>
      </c>
      <c r="L41" s="29">
        <v>2557</v>
      </c>
      <c r="M41" s="29">
        <v>17014</v>
      </c>
      <c r="N41" s="29">
        <v>1552</v>
      </c>
      <c r="O41" s="29">
        <v>1702</v>
      </c>
      <c r="P41" s="29">
        <v>4233</v>
      </c>
      <c r="Q41" s="29">
        <v>1848</v>
      </c>
      <c r="R41" s="29">
        <v>2685</v>
      </c>
      <c r="S41" s="29">
        <v>5650</v>
      </c>
      <c r="T41" s="29">
        <v>4654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</row>
    <row r="42" spans="1:68" s="32" customFormat="1" ht="10" customHeight="1">
      <c r="A42" s="31" t="s">
        <v>171</v>
      </c>
      <c r="B42" s="29">
        <v>9086</v>
      </c>
      <c r="C42" s="29">
        <v>41</v>
      </c>
      <c r="D42" s="29">
        <v>33</v>
      </c>
      <c r="E42" s="29">
        <v>797</v>
      </c>
      <c r="F42" s="29">
        <v>981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308</v>
      </c>
      <c r="Q42" s="29">
        <v>0</v>
      </c>
      <c r="R42" s="29">
        <v>0</v>
      </c>
      <c r="S42" s="29">
        <v>0</v>
      </c>
      <c r="T42" s="29">
        <v>0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</row>
    <row r="43" spans="1:68" s="32" customFormat="1" ht="10" customHeight="1">
      <c r="A43" s="31" t="s">
        <v>172</v>
      </c>
      <c r="B43" s="29">
        <v>1666</v>
      </c>
      <c r="C43" s="29">
        <v>1321</v>
      </c>
      <c r="D43" s="29">
        <v>653</v>
      </c>
      <c r="E43" s="29">
        <v>592</v>
      </c>
      <c r="F43" s="29">
        <v>588</v>
      </c>
      <c r="G43" s="29">
        <v>742</v>
      </c>
      <c r="H43" s="29">
        <v>1583</v>
      </c>
      <c r="I43" s="29">
        <v>540</v>
      </c>
      <c r="J43" s="29">
        <v>976</v>
      </c>
      <c r="K43" s="29">
        <v>958</v>
      </c>
      <c r="L43" s="29">
        <v>1357</v>
      </c>
      <c r="M43" s="29">
        <v>15979</v>
      </c>
      <c r="N43" s="29">
        <v>1443</v>
      </c>
      <c r="O43" s="29">
        <v>1643</v>
      </c>
      <c r="P43" s="29">
        <v>3747</v>
      </c>
      <c r="Q43" s="29">
        <v>1673</v>
      </c>
      <c r="R43" s="29">
        <v>2118</v>
      </c>
      <c r="S43" s="29">
        <v>5585</v>
      </c>
      <c r="T43" s="29">
        <v>4628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</row>
    <row r="44" spans="1:68" s="32" customFormat="1" ht="10" customHeight="1">
      <c r="A44" s="31" t="s">
        <v>176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1145</v>
      </c>
      <c r="J44" s="29">
        <v>667</v>
      </c>
      <c r="K44" s="29">
        <v>229</v>
      </c>
      <c r="L44" s="29">
        <v>1200</v>
      </c>
      <c r="M44" s="29">
        <v>1035</v>
      </c>
      <c r="N44" s="29">
        <v>109</v>
      </c>
      <c r="O44" s="29">
        <v>59</v>
      </c>
      <c r="P44" s="29">
        <v>178</v>
      </c>
      <c r="Q44" s="29">
        <v>175</v>
      </c>
      <c r="R44" s="29">
        <v>567</v>
      </c>
      <c r="S44" s="29">
        <v>65</v>
      </c>
      <c r="T44" s="29">
        <v>26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</row>
    <row r="45" spans="1:68" s="32" customFormat="1" ht="10" customHeight="1">
      <c r="A45" s="31" t="s">
        <v>177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</row>
    <row r="46" spans="1:68" s="35" customFormat="1" ht="10" customHeight="1">
      <c r="A46" s="27" t="s">
        <v>179</v>
      </c>
      <c r="B46" s="29">
        <f t="shared" ref="B46:T46" si="2">B34+B35+B36+B41</f>
        <v>48688.633013719678</v>
      </c>
      <c r="C46" s="29">
        <f t="shared" si="2"/>
        <v>43440.917239641167</v>
      </c>
      <c r="D46" s="29">
        <f t="shared" si="2"/>
        <v>42296.632656850546</v>
      </c>
      <c r="E46" s="29">
        <f t="shared" si="2"/>
        <v>47400.153093654299</v>
      </c>
      <c r="F46" s="29">
        <f t="shared" si="2"/>
        <v>51404</v>
      </c>
      <c r="G46" s="29">
        <f t="shared" si="2"/>
        <v>38284</v>
      </c>
      <c r="H46" s="29">
        <f t="shared" si="2"/>
        <v>59912</v>
      </c>
      <c r="I46" s="29">
        <f t="shared" si="2"/>
        <v>55897</v>
      </c>
      <c r="J46" s="29">
        <f t="shared" si="2"/>
        <v>65972</v>
      </c>
      <c r="K46" s="29">
        <f t="shared" si="2"/>
        <v>65377</v>
      </c>
      <c r="L46" s="29">
        <f t="shared" si="2"/>
        <v>68946</v>
      </c>
      <c r="M46" s="29">
        <f t="shared" si="2"/>
        <v>84710</v>
      </c>
      <c r="N46" s="29">
        <f t="shared" si="2"/>
        <v>72818</v>
      </c>
      <c r="O46" s="29">
        <f t="shared" si="2"/>
        <v>71137</v>
      </c>
      <c r="P46" s="29">
        <f t="shared" si="2"/>
        <v>81786</v>
      </c>
      <c r="Q46" s="29">
        <f t="shared" si="2"/>
        <v>66669</v>
      </c>
      <c r="R46" s="29">
        <f t="shared" si="2"/>
        <v>62099</v>
      </c>
      <c r="S46" s="29">
        <f t="shared" si="2"/>
        <v>64545</v>
      </c>
      <c r="T46" s="29">
        <f t="shared" si="2"/>
        <v>57605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</row>
    <row r="47" spans="1:68" s="35" customFormat="1" ht="10" customHeight="1">
      <c r="A47" s="27" t="s">
        <v>16</v>
      </c>
      <c r="B47" s="29">
        <f t="shared" ref="B47:T47" si="3">B33+B46</f>
        <v>515388.0830137197</v>
      </c>
      <c r="C47" s="29">
        <f t="shared" si="3"/>
        <v>543319.31723964121</v>
      </c>
      <c r="D47" s="29">
        <f t="shared" si="3"/>
        <v>544734.24265685049</v>
      </c>
      <c r="E47" s="29">
        <f t="shared" si="3"/>
        <v>551984.24309365428</v>
      </c>
      <c r="F47" s="29">
        <f t="shared" si="3"/>
        <v>557502</v>
      </c>
      <c r="G47" s="29">
        <f t="shared" si="3"/>
        <v>566766</v>
      </c>
      <c r="H47" s="29">
        <f t="shared" si="3"/>
        <v>620986</v>
      </c>
      <c r="I47" s="29">
        <f t="shared" si="3"/>
        <v>634220</v>
      </c>
      <c r="J47" s="29">
        <f t="shared" si="3"/>
        <v>663596</v>
      </c>
      <c r="K47" s="29">
        <f t="shared" si="3"/>
        <v>685885</v>
      </c>
      <c r="L47" s="29">
        <f t="shared" si="3"/>
        <v>710787</v>
      </c>
      <c r="M47" s="29">
        <f t="shared" si="3"/>
        <v>747665</v>
      </c>
      <c r="N47" s="29">
        <f t="shared" si="3"/>
        <v>762801</v>
      </c>
      <c r="O47" s="29">
        <f t="shared" si="3"/>
        <v>791130</v>
      </c>
      <c r="P47" s="29">
        <f t="shared" si="3"/>
        <v>815849</v>
      </c>
      <c r="Q47" s="29">
        <f t="shared" si="3"/>
        <v>811522</v>
      </c>
      <c r="R47" s="29">
        <f t="shared" si="3"/>
        <v>814338</v>
      </c>
      <c r="S47" s="29">
        <f t="shared" si="3"/>
        <v>829642</v>
      </c>
      <c r="T47" s="29">
        <f t="shared" si="3"/>
        <v>827175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</row>
    <row r="48" spans="1:68" ht="10" customHeight="1">
      <c r="A48" s="27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</row>
    <row r="49" spans="1:68" ht="10" customHeight="1">
      <c r="A49" s="27" t="s">
        <v>180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</row>
    <row r="50" spans="1:68" ht="10" customHeight="1">
      <c r="A50" s="26" t="s">
        <v>181</v>
      </c>
      <c r="B50" s="29">
        <v>22573</v>
      </c>
      <c r="C50" s="29">
        <v>23721</v>
      </c>
      <c r="D50" s="29">
        <v>24811</v>
      </c>
      <c r="E50" s="29">
        <v>25774</v>
      </c>
      <c r="F50" s="29">
        <v>26683</v>
      </c>
      <c r="G50" s="29">
        <v>28468</v>
      </c>
      <c r="H50" s="29">
        <v>29871</v>
      </c>
      <c r="I50" s="29">
        <v>31743</v>
      </c>
      <c r="J50" s="29">
        <v>33422</v>
      </c>
      <c r="K50" s="29">
        <v>35310</v>
      </c>
      <c r="L50" s="29">
        <v>36901</v>
      </c>
      <c r="M50" s="29">
        <v>38209</v>
      </c>
      <c r="N50" s="29">
        <v>39012</v>
      </c>
      <c r="O50" s="29">
        <v>40800</v>
      </c>
      <c r="P50" s="29">
        <v>42409</v>
      </c>
      <c r="Q50" s="29">
        <v>43233</v>
      </c>
      <c r="R50" s="29">
        <v>42813</v>
      </c>
      <c r="S50" s="29">
        <v>42907</v>
      </c>
      <c r="T50" s="29">
        <v>44257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</row>
    <row r="51" spans="1:68" ht="10" customHeight="1">
      <c r="A51" s="26" t="s">
        <v>182</v>
      </c>
      <c r="B51" s="29">
        <v>8069</v>
      </c>
      <c r="C51" s="29">
        <v>7286</v>
      </c>
      <c r="D51" s="29">
        <v>5436</v>
      </c>
      <c r="E51" s="29">
        <v>4105</v>
      </c>
      <c r="F51" s="29">
        <v>3140</v>
      </c>
      <c r="G51" s="29">
        <v>3318</v>
      </c>
      <c r="H51" s="29">
        <v>3752</v>
      </c>
      <c r="I51" s="29">
        <v>3059</v>
      </c>
      <c r="J51" s="29">
        <v>2856</v>
      </c>
      <c r="K51" s="29">
        <v>2056</v>
      </c>
      <c r="L51" s="29">
        <v>2618</v>
      </c>
      <c r="M51" s="29">
        <v>3184</v>
      </c>
      <c r="N51" s="29">
        <v>3593</v>
      </c>
      <c r="O51" s="29">
        <v>3656</v>
      </c>
      <c r="P51" s="29">
        <v>3039</v>
      </c>
      <c r="Q51" s="29">
        <v>2610</v>
      </c>
      <c r="R51" s="29">
        <v>3293</v>
      </c>
      <c r="S51" s="29">
        <v>2865</v>
      </c>
      <c r="T51" s="29">
        <v>2895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</row>
    <row r="52" spans="1:68" ht="10" customHeight="1">
      <c r="A52" s="26" t="s">
        <v>183</v>
      </c>
      <c r="B52" s="29">
        <v>1037</v>
      </c>
      <c r="C52" s="29">
        <v>1999</v>
      </c>
      <c r="D52" s="29">
        <v>1963</v>
      </c>
      <c r="E52" s="29">
        <v>1415</v>
      </c>
      <c r="F52" s="29">
        <v>3051</v>
      </c>
      <c r="G52" s="29">
        <v>2416</v>
      </c>
      <c r="H52" s="29">
        <v>2611</v>
      </c>
      <c r="I52" s="29">
        <v>3186</v>
      </c>
      <c r="J52" s="29">
        <v>2883</v>
      </c>
      <c r="K52" s="29">
        <v>2789</v>
      </c>
      <c r="L52" s="29">
        <v>2917</v>
      </c>
      <c r="M52" s="29">
        <v>3870</v>
      </c>
      <c r="N52" s="29">
        <v>3410</v>
      </c>
      <c r="O52" s="29">
        <v>2906</v>
      </c>
      <c r="P52" s="29">
        <v>2351</v>
      </c>
      <c r="Q52" s="29">
        <v>3988</v>
      </c>
      <c r="R52" s="29">
        <v>3815</v>
      </c>
      <c r="S52" s="29">
        <v>2849</v>
      </c>
      <c r="T52" s="29">
        <v>4063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</row>
    <row r="53" spans="1:68" ht="10" customHeight="1">
      <c r="A53" s="26" t="s">
        <v>184</v>
      </c>
      <c r="B53" s="29">
        <v>1158</v>
      </c>
      <c r="C53" s="29">
        <v>1285</v>
      </c>
      <c r="D53" s="29">
        <v>1459</v>
      </c>
      <c r="E53" s="29">
        <v>1502</v>
      </c>
      <c r="F53" s="29">
        <v>1974</v>
      </c>
      <c r="G53" s="29">
        <v>1311</v>
      </c>
      <c r="H53" s="29">
        <v>1517</v>
      </c>
      <c r="I53" s="29">
        <v>1660</v>
      </c>
      <c r="J53" s="29">
        <v>1613</v>
      </c>
      <c r="K53" s="29">
        <v>1784</v>
      </c>
      <c r="L53" s="29">
        <v>1689</v>
      </c>
      <c r="M53" s="29">
        <v>1818</v>
      </c>
      <c r="N53" s="29">
        <v>2121</v>
      </c>
      <c r="O53" s="29">
        <v>2625</v>
      </c>
      <c r="P53" s="29">
        <v>2621</v>
      </c>
      <c r="Q53" s="29">
        <v>2529</v>
      </c>
      <c r="R53" s="29">
        <v>3109</v>
      </c>
      <c r="S53" s="29">
        <v>3282</v>
      </c>
      <c r="T53" s="29">
        <v>3028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</row>
    <row r="54" spans="1:68" s="39" customFormat="1" ht="10" customHeight="1">
      <c r="A54" s="36" t="s">
        <v>20</v>
      </c>
      <c r="B54" s="37">
        <v>115700</v>
      </c>
      <c r="C54" s="37">
        <v>120732</v>
      </c>
      <c r="D54" s="37">
        <v>131125</v>
      </c>
      <c r="E54" s="37">
        <v>168447</v>
      </c>
      <c r="F54" s="37">
        <v>170659</v>
      </c>
      <c r="G54" s="37">
        <v>178438</v>
      </c>
      <c r="H54" s="37">
        <v>182692</v>
      </c>
      <c r="I54" s="37">
        <v>189898</v>
      </c>
      <c r="J54" s="37">
        <v>190902</v>
      </c>
      <c r="K54" s="37">
        <v>199121</v>
      </c>
      <c r="L54" s="37">
        <v>207669</v>
      </c>
      <c r="M54" s="37">
        <v>225056</v>
      </c>
      <c r="N54" s="37">
        <v>231452</v>
      </c>
      <c r="O54" s="37">
        <v>221557</v>
      </c>
      <c r="P54" s="37">
        <v>211462</v>
      </c>
      <c r="Q54" s="37">
        <v>223855</v>
      </c>
      <c r="R54" s="37">
        <v>231100</v>
      </c>
      <c r="S54" s="37">
        <v>246108</v>
      </c>
      <c r="T54" s="37">
        <v>239681</v>
      </c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</row>
    <row r="55" spans="1:68" s="39" customFormat="1" ht="10" customHeight="1">
      <c r="A55" s="36" t="s">
        <v>19</v>
      </c>
      <c r="B55" s="37">
        <v>137036</v>
      </c>
      <c r="C55" s="37">
        <v>151324</v>
      </c>
      <c r="D55" s="37">
        <v>165771</v>
      </c>
      <c r="E55" s="37">
        <v>155751</v>
      </c>
      <c r="F55" s="37">
        <v>168082</v>
      </c>
      <c r="G55" s="37">
        <v>170947</v>
      </c>
      <c r="H55" s="37">
        <v>183168</v>
      </c>
      <c r="I55" s="37">
        <v>180593</v>
      </c>
      <c r="J55" s="37">
        <v>178386</v>
      </c>
      <c r="K55" s="37">
        <v>185164</v>
      </c>
      <c r="L55" s="37">
        <v>190861</v>
      </c>
      <c r="M55" s="37">
        <v>213336</v>
      </c>
      <c r="N55" s="37">
        <v>233352</v>
      </c>
      <c r="O55" s="37">
        <v>239738</v>
      </c>
      <c r="P55" s="37">
        <v>222379</v>
      </c>
      <c r="Q55" s="37">
        <v>226541</v>
      </c>
      <c r="R55" s="37">
        <v>226826</v>
      </c>
      <c r="S55" s="37">
        <v>239717</v>
      </c>
      <c r="T55" s="37">
        <v>241497</v>
      </c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</row>
    <row r="56" spans="1:68" s="39" customFormat="1" ht="10" customHeight="1">
      <c r="A56" s="36" t="s">
        <v>21</v>
      </c>
      <c r="B56" s="37">
        <v>122795</v>
      </c>
      <c r="C56" s="37">
        <v>145903</v>
      </c>
      <c r="D56" s="37">
        <v>153521</v>
      </c>
      <c r="E56" s="37">
        <v>134443</v>
      </c>
      <c r="F56" s="37">
        <v>139007</v>
      </c>
      <c r="G56" s="37">
        <v>141864</v>
      </c>
      <c r="H56" s="37">
        <v>149980</v>
      </c>
      <c r="I56" s="37">
        <v>157844</v>
      </c>
      <c r="J56" s="37">
        <v>164899</v>
      </c>
      <c r="K56" s="37">
        <v>173096</v>
      </c>
      <c r="L56" s="37">
        <v>178612</v>
      </c>
      <c r="M56" s="37">
        <v>180876</v>
      </c>
      <c r="N56" s="37">
        <v>199297</v>
      </c>
      <c r="O56" s="37">
        <v>209107</v>
      </c>
      <c r="P56" s="37">
        <v>208166</v>
      </c>
      <c r="Q56" s="37">
        <v>209683</v>
      </c>
      <c r="R56" s="37">
        <v>212216</v>
      </c>
      <c r="S56" s="37">
        <v>211733</v>
      </c>
      <c r="T56" s="37">
        <v>211057</v>
      </c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</row>
    <row r="57" spans="1:68" s="39" customFormat="1" ht="10" customHeight="1">
      <c r="A57" s="36" t="s">
        <v>22</v>
      </c>
      <c r="B57" s="37">
        <v>15900</v>
      </c>
      <c r="C57" s="37">
        <v>4203</v>
      </c>
      <c r="D57" s="37">
        <v>3978</v>
      </c>
      <c r="E57" s="37">
        <v>4046</v>
      </c>
      <c r="F57" s="37">
        <v>3813</v>
      </c>
      <c r="G57" s="37">
        <v>3988</v>
      </c>
      <c r="H57" s="37">
        <v>3905</v>
      </c>
      <c r="I57" s="37">
        <v>3742</v>
      </c>
      <c r="J57" s="37">
        <v>3730</v>
      </c>
      <c r="K57" s="37">
        <v>3518</v>
      </c>
      <c r="L57" s="37">
        <v>3345</v>
      </c>
      <c r="M57" s="37">
        <v>3461</v>
      </c>
      <c r="N57" s="37">
        <v>3771</v>
      </c>
      <c r="O57" s="37">
        <v>3819</v>
      </c>
      <c r="P57" s="37">
        <v>3967</v>
      </c>
      <c r="Q57" s="37">
        <v>4019</v>
      </c>
      <c r="R57" s="37">
        <v>4078</v>
      </c>
      <c r="S57" s="37">
        <v>4104</v>
      </c>
      <c r="T57" s="37">
        <v>4137</v>
      </c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</row>
    <row r="58" spans="1:68" ht="10" customHeight="1">
      <c r="A58" s="26" t="s">
        <v>185</v>
      </c>
      <c r="B58" s="29">
        <v>203</v>
      </c>
      <c r="C58" s="29">
        <v>231</v>
      </c>
      <c r="D58" s="29">
        <v>237</v>
      </c>
      <c r="E58" s="29">
        <v>214</v>
      </c>
      <c r="F58" s="29">
        <v>164</v>
      </c>
      <c r="G58" s="29">
        <v>210</v>
      </c>
      <c r="H58" s="29">
        <v>164</v>
      </c>
      <c r="I58" s="29">
        <v>155</v>
      </c>
      <c r="J58" s="29">
        <v>143</v>
      </c>
      <c r="K58" s="29">
        <v>113</v>
      </c>
      <c r="L58" s="29">
        <v>99</v>
      </c>
      <c r="M58" s="29">
        <v>108</v>
      </c>
      <c r="N58" s="29">
        <v>90</v>
      </c>
      <c r="O58" s="29">
        <v>74</v>
      </c>
      <c r="P58" s="29">
        <v>120</v>
      </c>
      <c r="Q58" s="29">
        <v>79</v>
      </c>
      <c r="R58" s="29">
        <v>58</v>
      </c>
      <c r="S58" s="29">
        <v>41</v>
      </c>
      <c r="T58" s="29">
        <v>37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</row>
    <row r="59" spans="1:68" ht="10" customHeight="1">
      <c r="A59" s="26" t="s">
        <v>186</v>
      </c>
      <c r="B59" s="29"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</row>
    <row r="60" spans="1:68" ht="10" customHeight="1">
      <c r="A60" s="26" t="s">
        <v>168</v>
      </c>
      <c r="B60" s="29">
        <v>640</v>
      </c>
      <c r="C60" s="29">
        <v>248</v>
      </c>
      <c r="D60" s="29">
        <v>669</v>
      </c>
      <c r="E60" s="29">
        <v>589</v>
      </c>
      <c r="F60" s="29">
        <v>623</v>
      </c>
      <c r="G60" s="29">
        <v>855</v>
      </c>
      <c r="H60" s="29">
        <v>514</v>
      </c>
      <c r="I60" s="29">
        <v>443</v>
      </c>
      <c r="J60" s="29">
        <v>866</v>
      </c>
      <c r="K60" s="29">
        <v>1378</v>
      </c>
      <c r="L60" s="29">
        <v>773</v>
      </c>
      <c r="M60" s="29">
        <v>801</v>
      </c>
      <c r="N60" s="29">
        <v>835</v>
      </c>
      <c r="O60" s="29">
        <v>755</v>
      </c>
      <c r="P60" s="29">
        <v>1437</v>
      </c>
      <c r="Q60" s="29">
        <v>442</v>
      </c>
      <c r="R60" s="29">
        <v>1101</v>
      </c>
      <c r="S60" s="29">
        <v>1864</v>
      </c>
      <c r="T60" s="29">
        <v>1222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</row>
    <row r="61" spans="1:68" ht="10" customHeight="1">
      <c r="A61" s="26" t="s">
        <v>169</v>
      </c>
      <c r="B61" s="29">
        <v>10908</v>
      </c>
      <c r="C61" s="29">
        <v>12725</v>
      </c>
      <c r="D61" s="29">
        <v>12828</v>
      </c>
      <c r="E61" s="29">
        <v>13892</v>
      </c>
      <c r="F61" s="29">
        <v>13532</v>
      </c>
      <c r="G61" s="29">
        <v>13899</v>
      </c>
      <c r="H61" s="29">
        <v>15422</v>
      </c>
      <c r="I61" s="29">
        <v>15188</v>
      </c>
      <c r="J61" s="29">
        <v>14178</v>
      </c>
      <c r="K61" s="29">
        <v>17743</v>
      </c>
      <c r="L61" s="29">
        <v>16857</v>
      </c>
      <c r="M61" s="29">
        <v>17030</v>
      </c>
      <c r="N61" s="29">
        <v>16897</v>
      </c>
      <c r="O61" s="29">
        <v>18254</v>
      </c>
      <c r="P61" s="29">
        <v>19485</v>
      </c>
      <c r="Q61" s="29">
        <v>20260</v>
      </c>
      <c r="R61" s="29">
        <v>18049</v>
      </c>
      <c r="S61" s="29">
        <v>19620</v>
      </c>
      <c r="T61" s="29">
        <v>20057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</row>
    <row r="62" spans="1:68" s="32" customFormat="1" ht="10" customHeight="1">
      <c r="A62" s="31" t="s">
        <v>187</v>
      </c>
      <c r="B62" s="29">
        <v>4197</v>
      </c>
      <c r="C62" s="29">
        <v>4266</v>
      </c>
      <c r="D62" s="29">
        <v>4977</v>
      </c>
      <c r="E62" s="29">
        <v>4355</v>
      </c>
      <c r="F62" s="29">
        <v>5105</v>
      </c>
      <c r="G62" s="29">
        <v>5556</v>
      </c>
      <c r="H62" s="29">
        <v>5380</v>
      </c>
      <c r="I62" s="29">
        <v>4979</v>
      </c>
      <c r="J62" s="29">
        <v>5507</v>
      </c>
      <c r="K62" s="29">
        <v>6531</v>
      </c>
      <c r="L62" s="29">
        <v>7115</v>
      </c>
      <c r="M62" s="29">
        <v>7789</v>
      </c>
      <c r="N62" s="29">
        <v>8356</v>
      </c>
      <c r="O62" s="29">
        <v>8477</v>
      </c>
      <c r="P62" s="29">
        <v>9172</v>
      </c>
      <c r="Q62" s="29">
        <v>9275</v>
      </c>
      <c r="R62" s="29">
        <v>9884</v>
      </c>
      <c r="S62" s="29">
        <v>9767</v>
      </c>
      <c r="T62" s="29">
        <v>10823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</row>
    <row r="63" spans="1:68" s="32" customFormat="1" ht="10" customHeight="1">
      <c r="A63" s="31" t="s">
        <v>188</v>
      </c>
      <c r="B63" s="29">
        <v>6711</v>
      </c>
      <c r="C63" s="29">
        <v>8459</v>
      </c>
      <c r="D63" s="29">
        <v>7851</v>
      </c>
      <c r="E63" s="29">
        <v>9537</v>
      </c>
      <c r="F63" s="29">
        <v>8427</v>
      </c>
      <c r="G63" s="29">
        <v>8343</v>
      </c>
      <c r="H63" s="29">
        <v>10042</v>
      </c>
      <c r="I63" s="29">
        <v>10209</v>
      </c>
      <c r="J63" s="29">
        <v>8671</v>
      </c>
      <c r="K63" s="29">
        <v>11212</v>
      </c>
      <c r="L63" s="29">
        <v>9742</v>
      </c>
      <c r="M63" s="29">
        <v>9241</v>
      </c>
      <c r="N63" s="29">
        <v>8541</v>
      </c>
      <c r="O63" s="29">
        <v>9777</v>
      </c>
      <c r="P63" s="29">
        <v>10313</v>
      </c>
      <c r="Q63" s="29">
        <v>10985</v>
      </c>
      <c r="R63" s="29">
        <v>8165</v>
      </c>
      <c r="S63" s="29">
        <v>9853</v>
      </c>
      <c r="T63" s="29">
        <v>9234</v>
      </c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</row>
    <row r="64" spans="1:68" s="35" customFormat="1" ht="10" customHeight="1">
      <c r="A64" s="27" t="s">
        <v>189</v>
      </c>
      <c r="B64" s="29">
        <f t="shared" ref="B64:T64" si="4">B50+B51+B52+B53+B54+B55+B56+B57+B58+B59+B60+B61</f>
        <v>436019</v>
      </c>
      <c r="C64" s="29">
        <f t="shared" si="4"/>
        <v>469657</v>
      </c>
      <c r="D64" s="29">
        <f t="shared" si="4"/>
        <v>501798</v>
      </c>
      <c r="E64" s="29">
        <f t="shared" si="4"/>
        <v>510178</v>
      </c>
      <c r="F64" s="29">
        <f t="shared" si="4"/>
        <v>530728</v>
      </c>
      <c r="G64" s="29">
        <f t="shared" si="4"/>
        <v>545714</v>
      </c>
      <c r="H64" s="29">
        <f t="shared" si="4"/>
        <v>573596</v>
      </c>
      <c r="I64" s="29">
        <f t="shared" si="4"/>
        <v>587511</v>
      </c>
      <c r="J64" s="29">
        <f t="shared" si="4"/>
        <v>593878</v>
      </c>
      <c r="K64" s="29">
        <f t="shared" si="4"/>
        <v>622072</v>
      </c>
      <c r="L64" s="29">
        <f t="shared" si="4"/>
        <v>642341</v>
      </c>
      <c r="M64" s="29">
        <f t="shared" si="4"/>
        <v>687749</v>
      </c>
      <c r="N64" s="29">
        <f t="shared" si="4"/>
        <v>733830</v>
      </c>
      <c r="O64" s="29">
        <f t="shared" si="4"/>
        <v>743291</v>
      </c>
      <c r="P64" s="29">
        <f t="shared" si="4"/>
        <v>717436</v>
      </c>
      <c r="Q64" s="29">
        <f t="shared" si="4"/>
        <v>737239</v>
      </c>
      <c r="R64" s="29">
        <f t="shared" si="4"/>
        <v>746458</v>
      </c>
      <c r="S64" s="29">
        <f t="shared" si="4"/>
        <v>775090</v>
      </c>
      <c r="T64" s="29">
        <f t="shared" si="4"/>
        <v>771931</v>
      </c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</row>
    <row r="65" spans="1:68" s="39" customFormat="1" ht="10" customHeight="1">
      <c r="A65" s="36" t="s">
        <v>80</v>
      </c>
      <c r="B65" s="37">
        <v>5275</v>
      </c>
      <c r="C65" s="37">
        <v>2880</v>
      </c>
      <c r="D65" s="37">
        <v>7221</v>
      </c>
      <c r="E65" s="37">
        <v>4124</v>
      </c>
      <c r="F65" s="37">
        <v>1252</v>
      </c>
      <c r="G65" s="37">
        <v>1090</v>
      </c>
      <c r="H65" s="37">
        <v>1048</v>
      </c>
      <c r="I65" s="37">
        <v>2975</v>
      </c>
      <c r="J65" s="37">
        <v>17925</v>
      </c>
      <c r="K65" s="37">
        <v>8372</v>
      </c>
      <c r="L65" s="37">
        <v>1870</v>
      </c>
      <c r="M65" s="37">
        <v>225</v>
      </c>
      <c r="N65" s="37">
        <v>299</v>
      </c>
      <c r="O65" s="37">
        <v>487</v>
      </c>
      <c r="P65" s="37">
        <v>12256</v>
      </c>
      <c r="Q65" s="37">
        <v>3517</v>
      </c>
      <c r="R65" s="37">
        <v>6981</v>
      </c>
      <c r="S65" s="37">
        <v>1524</v>
      </c>
      <c r="T65" s="37">
        <v>4131</v>
      </c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</row>
    <row r="66" spans="1:68" ht="10" customHeight="1">
      <c r="A66" s="26" t="s">
        <v>13</v>
      </c>
      <c r="B66" s="29">
        <v>746</v>
      </c>
      <c r="C66" s="29">
        <v>386</v>
      </c>
      <c r="D66" s="29">
        <v>1462</v>
      </c>
      <c r="E66" s="29">
        <v>2006</v>
      </c>
      <c r="F66" s="29">
        <v>2010</v>
      </c>
      <c r="G66" s="29">
        <v>2763</v>
      </c>
      <c r="H66" s="29">
        <v>1206</v>
      </c>
      <c r="I66" s="29">
        <v>1483</v>
      </c>
      <c r="J66" s="29">
        <v>3394</v>
      </c>
      <c r="K66" s="29">
        <v>2689</v>
      </c>
      <c r="L66" s="29">
        <v>3397</v>
      </c>
      <c r="M66" s="29">
        <v>3314</v>
      </c>
      <c r="N66" s="29">
        <v>3050</v>
      </c>
      <c r="O66" s="29">
        <v>1918</v>
      </c>
      <c r="P66" s="29">
        <v>1310</v>
      </c>
      <c r="Q66" s="29">
        <v>1251</v>
      </c>
      <c r="R66" s="29">
        <v>2277</v>
      </c>
      <c r="S66" s="29">
        <v>2310</v>
      </c>
      <c r="T66" s="29">
        <v>3344</v>
      </c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</row>
    <row r="67" spans="1:68" s="32" customFormat="1" ht="10" customHeight="1">
      <c r="A67" s="31" t="s">
        <v>190</v>
      </c>
      <c r="B67" s="29">
        <v>746</v>
      </c>
      <c r="C67" s="29">
        <v>386</v>
      </c>
      <c r="D67" s="29">
        <v>1462</v>
      </c>
      <c r="E67" s="29">
        <v>2006</v>
      </c>
      <c r="F67" s="29">
        <v>2010</v>
      </c>
      <c r="G67" s="29">
        <v>2763</v>
      </c>
      <c r="H67" s="29">
        <v>1206</v>
      </c>
      <c r="I67" s="29">
        <v>1483</v>
      </c>
      <c r="J67" s="29">
        <v>3394</v>
      </c>
      <c r="K67" s="29">
        <v>2689</v>
      </c>
      <c r="L67" s="29">
        <v>3397</v>
      </c>
      <c r="M67" s="29">
        <v>3314</v>
      </c>
      <c r="N67" s="29">
        <v>3050</v>
      </c>
      <c r="O67" s="29">
        <v>1918</v>
      </c>
      <c r="P67" s="29">
        <v>1310</v>
      </c>
      <c r="Q67" s="29">
        <v>1251</v>
      </c>
      <c r="R67" s="29">
        <v>2277</v>
      </c>
      <c r="S67" s="29">
        <v>2310</v>
      </c>
      <c r="T67" s="29">
        <v>3344</v>
      </c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</row>
    <row r="68" spans="1:68" s="32" customFormat="1" ht="10" customHeight="1">
      <c r="A68" s="31" t="s">
        <v>191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</row>
    <row r="69" spans="1:68" ht="10" customHeight="1">
      <c r="A69" s="26" t="s">
        <v>178</v>
      </c>
      <c r="B69" s="29">
        <v>1904</v>
      </c>
      <c r="C69" s="29">
        <v>1020</v>
      </c>
      <c r="D69" s="29">
        <v>1427</v>
      </c>
      <c r="E69" s="29">
        <v>1370</v>
      </c>
      <c r="F69" s="29">
        <v>2365</v>
      </c>
      <c r="G69" s="29">
        <v>795</v>
      </c>
      <c r="H69" s="29">
        <v>1062</v>
      </c>
      <c r="I69" s="29">
        <v>893</v>
      </c>
      <c r="J69" s="29">
        <v>926</v>
      </c>
      <c r="K69" s="29">
        <v>1090</v>
      </c>
      <c r="L69" s="29">
        <v>1007</v>
      </c>
      <c r="M69" s="29">
        <v>828</v>
      </c>
      <c r="N69" s="29">
        <v>1051</v>
      </c>
      <c r="O69" s="29">
        <v>1498</v>
      </c>
      <c r="P69" s="29">
        <v>1966</v>
      </c>
      <c r="Q69" s="29">
        <v>1394</v>
      </c>
      <c r="R69" s="29">
        <v>1436</v>
      </c>
      <c r="S69" s="29">
        <v>2100</v>
      </c>
      <c r="T69" s="29">
        <v>1811</v>
      </c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</row>
    <row r="70" spans="1:68" s="32" customFormat="1" ht="10" customHeight="1">
      <c r="A70" s="31" t="s">
        <v>187</v>
      </c>
      <c r="B70" s="29">
        <v>1318</v>
      </c>
      <c r="C70" s="29">
        <v>512</v>
      </c>
      <c r="D70" s="29">
        <v>280</v>
      </c>
      <c r="E70" s="29">
        <v>241</v>
      </c>
      <c r="F70" s="29">
        <v>192</v>
      </c>
      <c r="G70" s="29">
        <v>235</v>
      </c>
      <c r="H70" s="29">
        <v>315</v>
      </c>
      <c r="I70" s="29">
        <v>123</v>
      </c>
      <c r="J70" s="29">
        <v>137</v>
      </c>
      <c r="K70" s="29">
        <v>133</v>
      </c>
      <c r="L70" s="29">
        <v>176</v>
      </c>
      <c r="M70" s="29">
        <v>138</v>
      </c>
      <c r="N70" s="29">
        <v>122</v>
      </c>
      <c r="O70" s="29">
        <v>385</v>
      </c>
      <c r="P70" s="29">
        <v>517</v>
      </c>
      <c r="Q70" s="29">
        <v>391</v>
      </c>
      <c r="R70" s="29">
        <v>529</v>
      </c>
      <c r="S70" s="29">
        <v>1191</v>
      </c>
      <c r="T70" s="29">
        <v>895</v>
      </c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</row>
    <row r="71" spans="1:68" s="32" customFormat="1" ht="10" customHeight="1">
      <c r="A71" s="31" t="s">
        <v>188</v>
      </c>
      <c r="B71" s="29">
        <v>586</v>
      </c>
      <c r="C71" s="29">
        <v>508</v>
      </c>
      <c r="D71" s="29">
        <v>1147</v>
      </c>
      <c r="E71" s="29">
        <v>1129</v>
      </c>
      <c r="F71" s="29">
        <v>2173</v>
      </c>
      <c r="G71" s="29">
        <v>560</v>
      </c>
      <c r="H71" s="29">
        <v>747</v>
      </c>
      <c r="I71" s="29">
        <v>770</v>
      </c>
      <c r="J71" s="29">
        <v>789</v>
      </c>
      <c r="K71" s="29">
        <v>957</v>
      </c>
      <c r="L71" s="29">
        <v>831</v>
      </c>
      <c r="M71" s="29">
        <v>690</v>
      </c>
      <c r="N71" s="29">
        <v>929</v>
      </c>
      <c r="O71" s="29">
        <v>1113</v>
      </c>
      <c r="P71" s="29">
        <v>1449</v>
      </c>
      <c r="Q71" s="29">
        <v>1003</v>
      </c>
      <c r="R71" s="29">
        <v>907</v>
      </c>
      <c r="S71" s="29">
        <v>909</v>
      </c>
      <c r="T71" s="29">
        <v>916</v>
      </c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</row>
    <row r="72" spans="1:68" s="32" customFormat="1" ht="10" customHeight="1">
      <c r="A72" s="31" t="s">
        <v>190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</row>
    <row r="73" spans="1:68" s="32" customFormat="1" ht="10" customHeight="1">
      <c r="A73" s="31" t="s">
        <v>191</v>
      </c>
      <c r="B73" s="29">
        <v>0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</row>
    <row r="74" spans="1:68" s="35" customFormat="1" ht="10" customHeight="1">
      <c r="A74" s="27" t="s">
        <v>192</v>
      </c>
      <c r="B74" s="29">
        <f t="shared" ref="B74:T74" si="5">B65+B66+B69</f>
        <v>7925</v>
      </c>
      <c r="C74" s="29">
        <f t="shared" si="5"/>
        <v>4286</v>
      </c>
      <c r="D74" s="29">
        <f t="shared" si="5"/>
        <v>10110</v>
      </c>
      <c r="E74" s="29">
        <f t="shared" si="5"/>
        <v>7500</v>
      </c>
      <c r="F74" s="29">
        <f t="shared" si="5"/>
        <v>5627</v>
      </c>
      <c r="G74" s="29">
        <f t="shared" si="5"/>
        <v>4648</v>
      </c>
      <c r="H74" s="29">
        <f t="shared" si="5"/>
        <v>3316</v>
      </c>
      <c r="I74" s="29">
        <f t="shared" si="5"/>
        <v>5351</v>
      </c>
      <c r="J74" s="29">
        <f t="shared" si="5"/>
        <v>22245</v>
      </c>
      <c r="K74" s="29">
        <f t="shared" si="5"/>
        <v>12151</v>
      </c>
      <c r="L74" s="29">
        <f t="shared" si="5"/>
        <v>6274</v>
      </c>
      <c r="M74" s="29">
        <f t="shared" si="5"/>
        <v>4367</v>
      </c>
      <c r="N74" s="29">
        <f t="shared" si="5"/>
        <v>4400</v>
      </c>
      <c r="O74" s="29">
        <f t="shared" si="5"/>
        <v>3903</v>
      </c>
      <c r="P74" s="29">
        <f t="shared" si="5"/>
        <v>15532</v>
      </c>
      <c r="Q74" s="29">
        <f t="shared" si="5"/>
        <v>6162</v>
      </c>
      <c r="R74" s="29">
        <f t="shared" si="5"/>
        <v>10694</v>
      </c>
      <c r="S74" s="29">
        <f t="shared" si="5"/>
        <v>5934</v>
      </c>
      <c r="T74" s="29">
        <f t="shared" si="5"/>
        <v>9286</v>
      </c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</row>
    <row r="75" spans="1:68" s="35" customFormat="1" ht="10" customHeight="1">
      <c r="A75" s="27" t="s">
        <v>193</v>
      </c>
      <c r="B75" s="29">
        <f t="shared" ref="B75:T75" si="6">B64+B74</f>
        <v>443944</v>
      </c>
      <c r="C75" s="29">
        <f t="shared" si="6"/>
        <v>473943</v>
      </c>
      <c r="D75" s="29">
        <f t="shared" si="6"/>
        <v>511908</v>
      </c>
      <c r="E75" s="29">
        <f t="shared" si="6"/>
        <v>517678</v>
      </c>
      <c r="F75" s="29">
        <f t="shared" si="6"/>
        <v>536355</v>
      </c>
      <c r="G75" s="29">
        <f t="shared" si="6"/>
        <v>550362</v>
      </c>
      <c r="H75" s="29">
        <f t="shared" si="6"/>
        <v>576912</v>
      </c>
      <c r="I75" s="29">
        <f t="shared" si="6"/>
        <v>592862</v>
      </c>
      <c r="J75" s="29">
        <f t="shared" si="6"/>
        <v>616123</v>
      </c>
      <c r="K75" s="29">
        <f t="shared" si="6"/>
        <v>634223</v>
      </c>
      <c r="L75" s="29">
        <f t="shared" si="6"/>
        <v>648615</v>
      </c>
      <c r="M75" s="29">
        <f t="shared" si="6"/>
        <v>692116</v>
      </c>
      <c r="N75" s="29">
        <f t="shared" si="6"/>
        <v>738230</v>
      </c>
      <c r="O75" s="29">
        <f t="shared" si="6"/>
        <v>747194</v>
      </c>
      <c r="P75" s="29">
        <f t="shared" si="6"/>
        <v>732968</v>
      </c>
      <c r="Q75" s="29">
        <f t="shared" si="6"/>
        <v>743401</v>
      </c>
      <c r="R75" s="29">
        <f t="shared" si="6"/>
        <v>757152</v>
      </c>
      <c r="S75" s="29">
        <f t="shared" si="6"/>
        <v>781024</v>
      </c>
      <c r="T75" s="29">
        <f t="shared" si="6"/>
        <v>781217</v>
      </c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</row>
    <row r="76" spans="1:68" ht="10" customHeight="1">
      <c r="A76" s="27" t="s">
        <v>194</v>
      </c>
      <c r="B76" s="29">
        <f t="shared" ref="B76:T76" si="7">B64-B33</f>
        <v>-30680.450000000012</v>
      </c>
      <c r="C76" s="29">
        <f t="shared" si="7"/>
        <v>-30221.400000000023</v>
      </c>
      <c r="D76" s="29">
        <f t="shared" si="7"/>
        <v>-639.60999999998603</v>
      </c>
      <c r="E76" s="29">
        <f t="shared" si="7"/>
        <v>5593.9099999999744</v>
      </c>
      <c r="F76" s="29">
        <f t="shared" si="7"/>
        <v>24630</v>
      </c>
      <c r="G76" s="29">
        <f t="shared" si="7"/>
        <v>17232</v>
      </c>
      <c r="H76" s="29">
        <f t="shared" si="7"/>
        <v>12522</v>
      </c>
      <c r="I76" s="29">
        <f t="shared" si="7"/>
        <v>9188</v>
      </c>
      <c r="J76" s="29">
        <f t="shared" si="7"/>
        <v>-3746</v>
      </c>
      <c r="K76" s="29">
        <f t="shared" si="7"/>
        <v>1564</v>
      </c>
      <c r="L76" s="29">
        <f t="shared" si="7"/>
        <v>500</v>
      </c>
      <c r="M76" s="29">
        <f t="shared" si="7"/>
        <v>24794</v>
      </c>
      <c r="N76" s="29">
        <f t="shared" si="7"/>
        <v>43847</v>
      </c>
      <c r="O76" s="29">
        <f t="shared" si="7"/>
        <v>23298</v>
      </c>
      <c r="P76" s="29">
        <f t="shared" si="7"/>
        <v>-16627</v>
      </c>
      <c r="Q76" s="29">
        <f t="shared" si="7"/>
        <v>-7614</v>
      </c>
      <c r="R76" s="29">
        <f t="shared" si="7"/>
        <v>-5781</v>
      </c>
      <c r="S76" s="29">
        <f t="shared" si="7"/>
        <v>9993</v>
      </c>
      <c r="T76" s="29">
        <f t="shared" si="7"/>
        <v>2361</v>
      </c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</row>
    <row r="77" spans="1:68" ht="10" customHeight="1">
      <c r="A77" s="27" t="s">
        <v>195</v>
      </c>
      <c r="B77" s="29">
        <f t="shared" ref="B77:T77" si="8">B75-B47</f>
        <v>-71444.083013719704</v>
      </c>
      <c r="C77" s="29">
        <f t="shared" si="8"/>
        <v>-69376.317239641212</v>
      </c>
      <c r="D77" s="29">
        <f t="shared" si="8"/>
        <v>-32826.242656850489</v>
      </c>
      <c r="E77" s="29">
        <f t="shared" si="8"/>
        <v>-34306.243093654281</v>
      </c>
      <c r="F77" s="29">
        <f t="shared" si="8"/>
        <v>-21147</v>
      </c>
      <c r="G77" s="29">
        <f t="shared" si="8"/>
        <v>-16404</v>
      </c>
      <c r="H77" s="29">
        <f t="shared" si="8"/>
        <v>-44074</v>
      </c>
      <c r="I77" s="29">
        <f t="shared" si="8"/>
        <v>-41358</v>
      </c>
      <c r="J77" s="29">
        <f t="shared" si="8"/>
        <v>-47473</v>
      </c>
      <c r="K77" s="29">
        <f t="shared" si="8"/>
        <v>-51662</v>
      </c>
      <c r="L77" s="29">
        <f t="shared" si="8"/>
        <v>-62172</v>
      </c>
      <c r="M77" s="29">
        <f t="shared" si="8"/>
        <v>-55549</v>
      </c>
      <c r="N77" s="29">
        <f t="shared" si="8"/>
        <v>-24571</v>
      </c>
      <c r="O77" s="29">
        <f t="shared" si="8"/>
        <v>-43936</v>
      </c>
      <c r="P77" s="29">
        <f t="shared" si="8"/>
        <v>-82881</v>
      </c>
      <c r="Q77" s="29">
        <f t="shared" si="8"/>
        <v>-68121</v>
      </c>
      <c r="R77" s="29">
        <f t="shared" si="8"/>
        <v>-57186</v>
      </c>
      <c r="S77" s="29">
        <f t="shared" si="8"/>
        <v>-48618</v>
      </c>
      <c r="T77" s="29">
        <f t="shared" si="8"/>
        <v>-45958</v>
      </c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</row>
    <row r="78" spans="1:68" ht="10" customHeight="1" thickBo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68">
      <c r="A79" s="27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1" spans="1:1">
      <c r="A81" s="27"/>
    </row>
    <row r="82" spans="1:1">
      <c r="A82" s="27"/>
    </row>
    <row r="85" spans="1:1" s="35" customFormat="1">
      <c r="A85" s="41"/>
    </row>
    <row r="88" spans="1:1">
      <c r="A88" s="22"/>
    </row>
  </sheetData>
  <mergeCells count="1">
    <mergeCell ref="A1:L1"/>
  </mergeCells>
  <printOptions horizontalCentered="1"/>
  <pageMargins left="0.23622047244094491" right="0" top="0.78740157480314965" bottom="0.78740157480314965" header="0.19685039370078741" footer="0.15748031496062992"/>
  <pageSetup paperSize="9" scale="50" fitToWidth="3" orientation="landscape"/>
  <headerFooter alignWithMargins="0">
    <oddHeader>&amp;C&amp;F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H78"/>
  <sheetViews>
    <sheetView zoomScale="150" zoomScaleNormal="150" zoomScalePageLayoutView="150" workbookViewId="0">
      <selection activeCell="J25" sqref="J25"/>
    </sheetView>
  </sheetViews>
  <sheetFormatPr baseColWidth="10" defaultColWidth="8.83203125" defaultRowHeight="14" x14ac:dyDescent="0"/>
  <cols>
    <col min="1" max="1" width="44.33203125" style="53" customWidth="1"/>
    <col min="2" max="5" width="8.6640625" style="53" customWidth="1"/>
    <col min="6" max="6" width="10.33203125" style="53" customWidth="1"/>
    <col min="7" max="16384" width="8.83203125" style="53"/>
  </cols>
  <sheetData>
    <row r="1" spans="1:8" ht="12.75" customHeight="1">
      <c r="A1" s="50" t="s">
        <v>201</v>
      </c>
      <c r="B1" s="50"/>
      <c r="C1" s="50"/>
      <c r="D1" s="50"/>
      <c r="E1" s="51"/>
      <c r="F1" s="52"/>
    </row>
    <row r="2" spans="1:8" ht="9" customHeight="1">
      <c r="A2" s="54"/>
      <c r="B2" s="54"/>
      <c r="C2" s="54"/>
      <c r="D2" s="54"/>
      <c r="E2" s="54"/>
      <c r="F2" s="52"/>
    </row>
    <row r="3" spans="1:8" ht="12" customHeight="1">
      <c r="A3" s="55" t="s">
        <v>0</v>
      </c>
      <c r="B3" s="56">
        <v>2010</v>
      </c>
      <c r="C3" s="56">
        <v>2011</v>
      </c>
      <c r="D3" s="56">
        <v>2012</v>
      </c>
      <c r="E3" s="56" t="s">
        <v>1</v>
      </c>
      <c r="F3" s="57" t="s">
        <v>2</v>
      </c>
    </row>
    <row r="4" spans="1:8" ht="12" customHeight="1">
      <c r="A4" s="58"/>
      <c r="B4" s="59"/>
      <c r="C4" s="59"/>
      <c r="D4" s="59"/>
      <c r="E4" s="59"/>
      <c r="F4" s="60"/>
    </row>
    <row r="5" spans="1:8" ht="9" customHeight="1">
      <c r="A5" s="61"/>
      <c r="B5" s="62"/>
      <c r="C5" s="62"/>
      <c r="D5" s="62"/>
      <c r="E5" s="62"/>
      <c r="F5" s="62"/>
    </row>
    <row r="6" spans="1:8" ht="12.75" customHeight="1">
      <c r="B6" s="63" t="s">
        <v>3</v>
      </c>
      <c r="C6" s="63"/>
      <c r="D6" s="63"/>
      <c r="E6" s="63"/>
      <c r="F6" s="64"/>
    </row>
    <row r="7" spans="1:8" ht="9" customHeight="1">
      <c r="B7" s="65"/>
      <c r="C7" s="65"/>
      <c r="D7" s="65"/>
      <c r="E7" s="65"/>
      <c r="F7" s="64"/>
    </row>
    <row r="8" spans="1:8" ht="12.75" customHeight="1">
      <c r="A8" s="52" t="s">
        <v>4</v>
      </c>
      <c r="B8" s="66">
        <v>172548</v>
      </c>
      <c r="C8" s="66">
        <v>169615</v>
      </c>
      <c r="D8" s="66">
        <v>166130</v>
      </c>
      <c r="E8" s="66">
        <v>164910</v>
      </c>
      <c r="F8" s="66">
        <v>163874</v>
      </c>
      <c r="H8" s="67"/>
    </row>
    <row r="9" spans="1:8" ht="12.75" customHeight="1">
      <c r="A9" s="52" t="s">
        <v>5</v>
      </c>
      <c r="B9" s="66">
        <v>87356</v>
      </c>
      <c r="C9" s="66">
        <v>87166</v>
      </c>
      <c r="D9" s="66">
        <v>86974</v>
      </c>
      <c r="E9" s="66">
        <v>89841</v>
      </c>
      <c r="F9" s="66">
        <v>90325</v>
      </c>
      <c r="H9" s="67"/>
    </row>
    <row r="10" spans="1:8" ht="12.75" customHeight="1">
      <c r="A10" s="68" t="s">
        <v>6</v>
      </c>
      <c r="B10" s="66">
        <v>46281</v>
      </c>
      <c r="C10" s="66">
        <v>44608</v>
      </c>
      <c r="D10" s="66">
        <v>43345</v>
      </c>
      <c r="E10" s="66">
        <v>43458</v>
      </c>
      <c r="F10" s="66">
        <v>43738</v>
      </c>
      <c r="H10" s="67"/>
    </row>
    <row r="11" spans="1:8" ht="12.75" customHeight="1">
      <c r="A11" s="52" t="s">
        <v>7</v>
      </c>
      <c r="B11" s="66">
        <v>298695</v>
      </c>
      <c r="C11" s="66">
        <v>304478</v>
      </c>
      <c r="D11" s="66">
        <v>311442</v>
      </c>
      <c r="E11" s="66">
        <v>319688</v>
      </c>
      <c r="F11" s="66">
        <v>328304</v>
      </c>
      <c r="H11" s="67"/>
    </row>
    <row r="12" spans="1:8" ht="12.75" customHeight="1">
      <c r="A12" s="52" t="s">
        <v>8</v>
      </c>
      <c r="B12" s="66">
        <v>60109</v>
      </c>
      <c r="C12" s="66">
        <v>60553</v>
      </c>
      <c r="D12" s="66">
        <v>63532</v>
      </c>
      <c r="E12" s="66">
        <v>66134</v>
      </c>
      <c r="F12" s="66">
        <v>66169</v>
      </c>
      <c r="H12" s="67"/>
    </row>
    <row r="13" spans="1:8" ht="12.75" customHeight="1">
      <c r="A13" s="69" t="s">
        <v>9</v>
      </c>
      <c r="B13" s="66">
        <v>664989</v>
      </c>
      <c r="C13" s="66">
        <v>666420</v>
      </c>
      <c r="D13" s="66">
        <v>671423</v>
      </c>
      <c r="E13" s="66">
        <v>684031</v>
      </c>
      <c r="F13" s="66">
        <v>692410</v>
      </c>
      <c r="H13" s="67"/>
    </row>
    <row r="14" spans="1:8" ht="12.75" customHeight="1">
      <c r="A14" s="52" t="s">
        <v>10</v>
      </c>
      <c r="B14" s="66">
        <v>68836</v>
      </c>
      <c r="C14" s="66">
        <v>76416</v>
      </c>
      <c r="D14" s="66">
        <v>84086</v>
      </c>
      <c r="E14" s="66">
        <v>77942</v>
      </c>
      <c r="F14" s="66">
        <v>74957</v>
      </c>
      <c r="H14" s="67"/>
    </row>
    <row r="15" spans="1:8" ht="12.75" customHeight="1">
      <c r="A15" s="69" t="s">
        <v>11</v>
      </c>
      <c r="B15" s="70">
        <v>733825</v>
      </c>
      <c r="C15" s="70">
        <v>742836</v>
      </c>
      <c r="D15" s="70">
        <v>755509</v>
      </c>
      <c r="E15" s="70">
        <v>761973</v>
      </c>
      <c r="F15" s="70">
        <v>767367</v>
      </c>
      <c r="H15" s="67"/>
    </row>
    <row r="16" spans="1:8" ht="12.75" customHeight="1">
      <c r="A16" s="52" t="s">
        <v>12</v>
      </c>
      <c r="B16" s="66">
        <v>46791</v>
      </c>
      <c r="C16" s="66">
        <v>45288</v>
      </c>
      <c r="D16" s="66">
        <v>41295</v>
      </c>
      <c r="E16" s="66">
        <v>38310</v>
      </c>
      <c r="F16" s="66">
        <v>36296</v>
      </c>
      <c r="H16" s="67"/>
    </row>
    <row r="17" spans="1:8" ht="12.75" customHeight="1">
      <c r="A17" s="52" t="s">
        <v>13</v>
      </c>
      <c r="B17" s="70">
        <v>17937</v>
      </c>
      <c r="C17" s="70">
        <v>17851</v>
      </c>
      <c r="D17" s="70">
        <v>17348</v>
      </c>
      <c r="E17" s="70">
        <v>14451</v>
      </c>
      <c r="F17" s="70">
        <v>12951</v>
      </c>
      <c r="H17" s="67"/>
    </row>
    <row r="18" spans="1:8" ht="12.75" customHeight="1">
      <c r="A18" s="52" t="s">
        <v>14</v>
      </c>
      <c r="B18" s="66">
        <v>1941</v>
      </c>
      <c r="C18" s="66">
        <v>-1040</v>
      </c>
      <c r="D18" s="66">
        <v>5889</v>
      </c>
      <c r="E18" s="66">
        <v>5200</v>
      </c>
      <c r="F18" s="66">
        <v>9809</v>
      </c>
      <c r="H18" s="67"/>
    </row>
    <row r="19" spans="1:8" ht="12" customHeight="1">
      <c r="A19" s="69" t="s">
        <v>15</v>
      </c>
      <c r="B19" s="66">
        <v>66669</v>
      </c>
      <c r="C19" s="66">
        <v>62099</v>
      </c>
      <c r="D19" s="66">
        <v>64532</v>
      </c>
      <c r="E19" s="66">
        <v>57961</v>
      </c>
      <c r="F19" s="66">
        <v>59056</v>
      </c>
      <c r="H19" s="67"/>
    </row>
    <row r="20" spans="1:8" ht="12.75" customHeight="1">
      <c r="A20" s="69" t="s">
        <v>16</v>
      </c>
      <c r="B20" s="66">
        <v>800494</v>
      </c>
      <c r="C20" s="66">
        <v>804935</v>
      </c>
      <c r="D20" s="66">
        <v>820041</v>
      </c>
      <c r="E20" s="66">
        <v>819934</v>
      </c>
      <c r="F20" s="66">
        <v>826423</v>
      </c>
      <c r="H20" s="67"/>
    </row>
    <row r="21" spans="1:8" ht="9" customHeight="1">
      <c r="A21" s="69"/>
      <c r="B21" s="71"/>
      <c r="C21" s="71"/>
      <c r="D21" s="71"/>
      <c r="E21" s="71"/>
      <c r="F21" s="71"/>
      <c r="H21" s="67"/>
    </row>
    <row r="22" spans="1:8" ht="12.75" customHeight="1">
      <c r="A22" s="72"/>
      <c r="B22" s="63" t="s">
        <v>17</v>
      </c>
      <c r="C22" s="63"/>
      <c r="D22" s="63"/>
      <c r="E22" s="63"/>
      <c r="F22" s="64"/>
      <c r="H22" s="67"/>
    </row>
    <row r="23" spans="1:8" ht="9" customHeight="1">
      <c r="A23" s="72"/>
      <c r="B23" s="65"/>
      <c r="C23" s="65"/>
      <c r="D23" s="65"/>
      <c r="E23" s="65"/>
      <c r="F23" s="64"/>
      <c r="H23" s="67"/>
    </row>
    <row r="24" spans="1:8" ht="12.75" customHeight="1">
      <c r="A24" s="52" t="s">
        <v>18</v>
      </c>
      <c r="B24" s="73">
        <v>32205</v>
      </c>
      <c r="C24" s="73">
        <v>33408</v>
      </c>
      <c r="D24" s="73">
        <v>33755</v>
      </c>
      <c r="E24" s="73">
        <v>36359</v>
      </c>
      <c r="F24" s="73">
        <v>36672</v>
      </c>
      <c r="H24" s="67"/>
    </row>
    <row r="25" spans="1:8" s="16" customFormat="1" ht="12.75" customHeight="1">
      <c r="A25" s="74" t="s">
        <v>19</v>
      </c>
      <c r="B25" s="75">
        <v>226541</v>
      </c>
      <c r="C25" s="75">
        <v>226826</v>
      </c>
      <c r="D25" s="75">
        <v>239760</v>
      </c>
      <c r="E25" s="75">
        <v>240908</v>
      </c>
      <c r="F25" s="75">
        <v>238696</v>
      </c>
      <c r="H25" s="76"/>
    </row>
    <row r="26" spans="1:8" s="16" customFormat="1" ht="12.75" customHeight="1">
      <c r="A26" s="74" t="s">
        <v>20</v>
      </c>
      <c r="B26" s="75">
        <v>223855</v>
      </c>
      <c r="C26" s="75">
        <v>231100</v>
      </c>
      <c r="D26" s="75">
        <v>246110</v>
      </c>
      <c r="E26" s="75">
        <v>238644</v>
      </c>
      <c r="F26" s="75">
        <v>246601</v>
      </c>
      <c r="H26" s="76"/>
    </row>
    <row r="27" spans="1:8" s="16" customFormat="1" ht="12.75" customHeight="1">
      <c r="A27" s="74" t="s">
        <v>21</v>
      </c>
      <c r="B27" s="75">
        <v>209683</v>
      </c>
      <c r="C27" s="75">
        <v>212216</v>
      </c>
      <c r="D27" s="75">
        <v>211733</v>
      </c>
      <c r="E27" s="75">
        <v>211200</v>
      </c>
      <c r="F27" s="75">
        <v>212383</v>
      </c>
      <c r="H27" s="76"/>
    </row>
    <row r="28" spans="1:8" s="16" customFormat="1" ht="12.75" customHeight="1">
      <c r="A28" s="74" t="s">
        <v>22</v>
      </c>
      <c r="B28" s="75">
        <v>4019</v>
      </c>
      <c r="C28" s="75">
        <v>4078</v>
      </c>
      <c r="D28" s="75">
        <v>4104</v>
      </c>
      <c r="E28" s="75">
        <v>4088</v>
      </c>
      <c r="F28" s="75">
        <v>4025</v>
      </c>
      <c r="H28" s="76"/>
    </row>
    <row r="29" spans="1:8" ht="12.75" customHeight="1">
      <c r="A29" s="77" t="s">
        <v>23</v>
      </c>
      <c r="B29" s="73">
        <v>29908</v>
      </c>
      <c r="C29" s="73">
        <v>29459</v>
      </c>
      <c r="D29" s="73">
        <v>30321</v>
      </c>
      <c r="E29" s="73">
        <v>31978</v>
      </c>
      <c r="F29" s="73">
        <v>31708</v>
      </c>
      <c r="H29" s="67"/>
    </row>
    <row r="30" spans="1:8" ht="12.75" customHeight="1">
      <c r="A30" s="51" t="s">
        <v>24</v>
      </c>
      <c r="B30" s="73">
        <v>726211</v>
      </c>
      <c r="C30" s="73">
        <v>737087</v>
      </c>
      <c r="D30" s="73">
        <v>765783</v>
      </c>
      <c r="E30" s="73">
        <v>763177</v>
      </c>
      <c r="F30" s="73">
        <v>770085</v>
      </c>
      <c r="H30" s="67"/>
    </row>
    <row r="31" spans="1:8" s="16" customFormat="1" ht="12.75" customHeight="1">
      <c r="A31" s="74" t="s">
        <v>25</v>
      </c>
      <c r="B31" s="75">
        <v>3517</v>
      </c>
      <c r="C31" s="75">
        <v>6981</v>
      </c>
      <c r="D31" s="75">
        <v>1524</v>
      </c>
      <c r="E31" s="75">
        <v>4154</v>
      </c>
      <c r="F31" s="75">
        <v>1307</v>
      </c>
      <c r="H31" s="76"/>
    </row>
    <row r="32" spans="1:8" ht="12.75" customHeight="1">
      <c r="A32" s="52" t="s">
        <v>26</v>
      </c>
      <c r="B32" s="73">
        <v>2645</v>
      </c>
      <c r="C32" s="73">
        <v>3713</v>
      </c>
      <c r="D32" s="73">
        <v>4424</v>
      </c>
      <c r="E32" s="73">
        <v>5148</v>
      </c>
      <c r="F32" s="73">
        <v>6016</v>
      </c>
      <c r="H32" s="67"/>
    </row>
    <row r="33" spans="1:8" ht="12.75" customHeight="1">
      <c r="A33" s="51" t="s">
        <v>27</v>
      </c>
      <c r="B33" s="73">
        <v>6162</v>
      </c>
      <c r="C33" s="73">
        <v>10694</v>
      </c>
      <c r="D33" s="73">
        <v>5948</v>
      </c>
      <c r="E33" s="73">
        <v>9302</v>
      </c>
      <c r="F33" s="73">
        <v>7323</v>
      </c>
      <c r="H33" s="67"/>
    </row>
    <row r="34" spans="1:8" ht="12.75" customHeight="1">
      <c r="A34" s="51" t="s">
        <v>28</v>
      </c>
      <c r="B34" s="73">
        <v>732373</v>
      </c>
      <c r="C34" s="73">
        <v>747781</v>
      </c>
      <c r="D34" s="73">
        <v>771731</v>
      </c>
      <c r="E34" s="73">
        <v>772479</v>
      </c>
      <c r="F34" s="73">
        <v>777408</v>
      </c>
      <c r="H34" s="67"/>
    </row>
    <row r="35" spans="1:8" ht="12.75" customHeight="1">
      <c r="A35" s="51"/>
      <c r="B35" s="73"/>
      <c r="C35" s="73"/>
      <c r="D35" s="73"/>
      <c r="E35" s="73"/>
      <c r="F35" s="73"/>
      <c r="H35" s="67"/>
    </row>
    <row r="36" spans="1:8" ht="12.75" customHeight="1">
      <c r="A36" s="51"/>
      <c r="B36" s="78" t="s">
        <v>29</v>
      </c>
      <c r="C36" s="79"/>
      <c r="D36" s="79"/>
      <c r="E36" s="79"/>
      <c r="F36" s="80"/>
      <c r="H36" s="67"/>
    </row>
    <row r="37" spans="1:8" ht="11.25" customHeight="1">
      <c r="A37" s="51"/>
      <c r="B37" s="80"/>
      <c r="C37" s="80"/>
      <c r="D37" s="80"/>
      <c r="E37" s="80"/>
      <c r="F37" s="80"/>
      <c r="H37" s="67"/>
    </row>
    <row r="38" spans="1:8" ht="12.75" customHeight="1">
      <c r="A38" s="69" t="s">
        <v>30</v>
      </c>
      <c r="B38" s="81">
        <v>-7614</v>
      </c>
      <c r="C38" s="81">
        <v>-5749</v>
      </c>
      <c r="D38" s="81">
        <v>10274</v>
      </c>
      <c r="E38" s="81">
        <v>1204</v>
      </c>
      <c r="F38" s="81">
        <v>2718</v>
      </c>
      <c r="H38" s="67"/>
    </row>
    <row r="39" spans="1:8" ht="12.75" customHeight="1">
      <c r="A39" s="82" t="s">
        <v>31</v>
      </c>
      <c r="B39" s="81">
        <v>-68121</v>
      </c>
      <c r="C39" s="81">
        <v>-57154</v>
      </c>
      <c r="D39" s="81">
        <v>-48310</v>
      </c>
      <c r="E39" s="81">
        <v>-47455</v>
      </c>
      <c r="F39" s="81">
        <v>-49015</v>
      </c>
      <c r="H39" s="67"/>
    </row>
    <row r="40" spans="1:8" ht="12.75" customHeight="1">
      <c r="A40" s="82" t="s">
        <v>32</v>
      </c>
      <c r="B40" s="81">
        <v>715</v>
      </c>
      <c r="C40" s="81">
        <v>19262</v>
      </c>
      <c r="D40" s="81">
        <v>35776</v>
      </c>
      <c r="E40" s="81">
        <v>30487</v>
      </c>
      <c r="F40" s="81">
        <v>25942</v>
      </c>
      <c r="H40" s="67"/>
    </row>
    <row r="41" spans="1:8" ht="9" customHeight="1">
      <c r="A41" s="83"/>
      <c r="B41" s="83"/>
      <c r="C41" s="83"/>
      <c r="D41" s="83"/>
      <c r="E41" s="83"/>
      <c r="F41" s="83"/>
    </row>
    <row r="42" spans="1:8" ht="10.5" customHeight="1">
      <c r="A42" s="84" t="s">
        <v>33</v>
      </c>
      <c r="B42" s="84"/>
      <c r="C42" s="84"/>
      <c r="D42" s="84"/>
      <c r="E42" s="84"/>
      <c r="F42" s="84"/>
    </row>
    <row r="43" spans="1:8" ht="10.5" customHeight="1">
      <c r="A43" s="84" t="s">
        <v>34</v>
      </c>
      <c r="B43" s="84"/>
      <c r="C43" s="84"/>
      <c r="D43" s="84"/>
      <c r="E43" s="84"/>
      <c r="F43" s="84"/>
    </row>
    <row r="44" spans="1:8">
      <c r="A44" s="52"/>
      <c r="B44" s="52"/>
      <c r="C44" s="52"/>
      <c r="D44" s="52"/>
      <c r="E44" s="52"/>
      <c r="F44" s="52"/>
    </row>
    <row r="45" spans="1:8">
      <c r="A45" s="85" t="s">
        <v>35</v>
      </c>
      <c r="B45" s="85"/>
      <c r="C45" s="85"/>
      <c r="D45" s="51"/>
      <c r="E45" s="51"/>
      <c r="F45" s="52"/>
    </row>
    <row r="46" spans="1:8" ht="9" customHeight="1">
      <c r="A46" s="86"/>
      <c r="B46" s="86"/>
      <c r="C46" s="86"/>
      <c r="D46" s="86"/>
      <c r="E46" s="86"/>
      <c r="F46" s="52"/>
    </row>
    <row r="47" spans="1:8" ht="18" customHeight="1">
      <c r="A47" s="87"/>
      <c r="B47" s="88">
        <v>2010</v>
      </c>
      <c r="C47" s="88">
        <v>2011</v>
      </c>
      <c r="D47" s="88">
        <v>2012</v>
      </c>
      <c r="E47" s="88" t="s">
        <v>1</v>
      </c>
      <c r="F47" s="88" t="s">
        <v>2</v>
      </c>
    </row>
    <row r="48" spans="1:8">
      <c r="A48" s="89" t="s">
        <v>36</v>
      </c>
      <c r="B48" s="90">
        <v>-4.2</v>
      </c>
      <c r="C48" s="90">
        <v>-3.5</v>
      </c>
      <c r="D48" s="90">
        <v>-3</v>
      </c>
      <c r="E48" s="90">
        <v>-2.9</v>
      </c>
      <c r="F48" s="90">
        <v>-3</v>
      </c>
    </row>
    <row r="49" spans="1:6">
      <c r="A49" s="89" t="s">
        <v>37</v>
      </c>
      <c r="B49" s="90">
        <v>0</v>
      </c>
      <c r="C49" s="90">
        <v>1.2</v>
      </c>
      <c r="D49" s="90">
        <v>2.2000000000000002</v>
      </c>
      <c r="E49" s="90">
        <v>1.9</v>
      </c>
      <c r="F49" s="90">
        <v>1.6</v>
      </c>
    </row>
    <row r="50" spans="1:6">
      <c r="A50" s="89" t="s">
        <v>38</v>
      </c>
      <c r="B50" s="90">
        <v>41.6</v>
      </c>
      <c r="C50" s="90">
        <v>41.6</v>
      </c>
      <c r="D50" s="90">
        <v>43.5</v>
      </c>
      <c r="E50" s="90">
        <v>43.4</v>
      </c>
      <c r="F50" s="90">
        <v>43.5</v>
      </c>
    </row>
    <row r="51" spans="1:6">
      <c r="A51" s="89" t="s">
        <v>39</v>
      </c>
      <c r="B51" s="90">
        <v>45.2</v>
      </c>
      <c r="C51" s="90">
        <v>45</v>
      </c>
      <c r="D51" s="90">
        <v>47.4</v>
      </c>
      <c r="E51" s="90">
        <v>47.4</v>
      </c>
      <c r="F51" s="90">
        <v>47.7</v>
      </c>
    </row>
    <row r="52" spans="1:6">
      <c r="A52" s="89" t="s">
        <v>40</v>
      </c>
      <c r="B52" s="90">
        <v>45.6</v>
      </c>
      <c r="C52" s="90">
        <v>45.6</v>
      </c>
      <c r="D52" s="90">
        <v>47.8</v>
      </c>
      <c r="E52" s="90">
        <v>48</v>
      </c>
      <c r="F52" s="90">
        <v>48.1</v>
      </c>
    </row>
    <row r="53" spans="1:6" ht="12.75" customHeight="1">
      <c r="A53" s="52"/>
      <c r="B53" s="90"/>
      <c r="C53" s="90"/>
      <c r="D53" s="90"/>
      <c r="E53" s="90"/>
      <c r="F53" s="90"/>
    </row>
    <row r="54" spans="1:6">
      <c r="A54" s="89" t="s">
        <v>41</v>
      </c>
      <c r="B54" s="90">
        <v>45.7</v>
      </c>
      <c r="C54" s="90">
        <v>45.3</v>
      </c>
      <c r="D54" s="90">
        <v>46.8</v>
      </c>
      <c r="E54" s="90">
        <v>47.3</v>
      </c>
      <c r="F54" s="90">
        <v>47.5</v>
      </c>
    </row>
    <row r="55" spans="1:6">
      <c r="A55" s="89" t="s">
        <v>42</v>
      </c>
      <c r="B55" s="90">
        <v>45.6</v>
      </c>
      <c r="C55" s="90">
        <v>44.5</v>
      </c>
      <c r="D55" s="90">
        <v>45.6</v>
      </c>
      <c r="E55" s="90">
        <v>46.1</v>
      </c>
      <c r="F55" s="90">
        <v>46.5</v>
      </c>
    </row>
    <row r="56" spans="1:6">
      <c r="A56" s="89" t="s">
        <v>43</v>
      </c>
      <c r="B56" s="90">
        <v>49.9</v>
      </c>
      <c r="C56" s="90">
        <v>49.1</v>
      </c>
      <c r="D56" s="90">
        <v>50.8</v>
      </c>
      <c r="E56" s="90">
        <v>50.9</v>
      </c>
      <c r="F56" s="90">
        <v>51.1</v>
      </c>
    </row>
    <row r="57" spans="1:6" ht="9" customHeight="1">
      <c r="A57" s="91"/>
      <c r="B57" s="91"/>
      <c r="C57" s="91"/>
      <c r="D57" s="91"/>
      <c r="E57" s="91"/>
      <c r="F57" s="91"/>
    </row>
    <row r="58" spans="1:6" ht="9.75" customHeight="1">
      <c r="A58" s="84" t="s">
        <v>44</v>
      </c>
      <c r="B58" s="92"/>
      <c r="C58" s="92"/>
      <c r="D58" s="92"/>
      <c r="E58" s="92"/>
    </row>
    <row r="59" spans="1:6" ht="9.75" customHeight="1">
      <c r="A59" s="84" t="s">
        <v>45</v>
      </c>
      <c r="B59" s="92"/>
      <c r="C59" s="92"/>
      <c r="D59" s="92"/>
      <c r="E59" s="92"/>
    </row>
    <row r="60" spans="1:6" ht="9.75" customHeight="1">
      <c r="A60" s="84"/>
      <c r="B60" s="92"/>
      <c r="C60" s="92"/>
      <c r="D60" s="92"/>
      <c r="E60" s="92"/>
    </row>
    <row r="70" spans="1:6" s="93" customFormat="1"/>
    <row r="71" spans="1:6">
      <c r="A71" s="93"/>
      <c r="B71" s="67"/>
      <c r="C71" s="67"/>
      <c r="D71" s="67"/>
      <c r="E71" s="94"/>
    </row>
    <row r="72" spans="1:6">
      <c r="A72" s="93"/>
      <c r="B72" s="95"/>
      <c r="C72" s="95"/>
      <c r="D72" s="95"/>
      <c r="E72" s="95"/>
      <c r="F72" s="95"/>
    </row>
    <row r="76" spans="1:6">
      <c r="B76" s="67"/>
      <c r="C76" s="67"/>
      <c r="D76" s="67"/>
      <c r="E76" s="67"/>
    </row>
    <row r="78" spans="1:6">
      <c r="B78" s="96"/>
      <c r="C78" s="96"/>
      <c r="D78" s="96"/>
      <c r="E78" s="96"/>
    </row>
  </sheetData>
  <mergeCells count="10">
    <mergeCell ref="F3:F4"/>
    <mergeCell ref="B6:E6"/>
    <mergeCell ref="B22:E22"/>
    <mergeCell ref="B36:E36"/>
    <mergeCell ref="A1:D1"/>
    <mergeCell ref="A3:A4"/>
    <mergeCell ref="B3:B4"/>
    <mergeCell ref="C3:C4"/>
    <mergeCell ref="D3:D4"/>
    <mergeCell ref="E3:E4"/>
  </mergeCells>
  <printOptions horizontalCentered="1"/>
  <pageMargins left="0.39370078740157483" right="0.39370078740157483" top="0.74803149606299213" bottom="0.78740157480314965" header="0.31496062992125984" footer="0.74803149606299213"/>
  <pageSetup paperSize="9" orientation="portrait"/>
  <headerFooter alignWithMargins="0"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topLeftCell="L21" zoomScale="150" zoomScaleNormal="150" zoomScaleSheetLayoutView="100" zoomScalePageLayoutView="150" workbookViewId="0">
      <selection activeCell="AB39" sqref="AB39:AG42"/>
    </sheetView>
  </sheetViews>
  <sheetFormatPr baseColWidth="10" defaultColWidth="8.83203125" defaultRowHeight="14" x14ac:dyDescent="0"/>
  <cols>
    <col min="1" max="1" width="40.6640625" style="21" customWidth="1"/>
    <col min="2" max="17" width="7.6640625" style="2" customWidth="1"/>
    <col min="18" max="23" width="7.6640625" style="3" customWidth="1"/>
    <col min="24" max="16384" width="8.83203125" style="3"/>
  </cols>
  <sheetData>
    <row r="1" spans="1:27" ht="12" customHeight="1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7" ht="15" thickBo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7" ht="12" customHeight="1" thickBot="1">
      <c r="A3" s="6"/>
      <c r="B3" s="7">
        <v>1995</v>
      </c>
      <c r="C3" s="7">
        <v>1996</v>
      </c>
      <c r="D3" s="7">
        <v>1997</v>
      </c>
      <c r="E3" s="7">
        <v>1998</v>
      </c>
      <c r="F3" s="7">
        <v>1999</v>
      </c>
      <c r="G3" s="7">
        <v>2000</v>
      </c>
      <c r="H3" s="7">
        <v>2001</v>
      </c>
      <c r="I3" s="7">
        <v>2002</v>
      </c>
      <c r="J3" s="7">
        <v>2003</v>
      </c>
      <c r="K3" s="7">
        <v>2004</v>
      </c>
      <c r="L3" s="7">
        <v>2005</v>
      </c>
      <c r="M3" s="7">
        <v>2006</v>
      </c>
      <c r="N3" s="7">
        <v>2007</v>
      </c>
      <c r="O3" s="7">
        <v>2008</v>
      </c>
      <c r="P3" s="7">
        <v>2009</v>
      </c>
      <c r="Q3" s="7">
        <v>2010</v>
      </c>
      <c r="R3" s="7">
        <v>2011</v>
      </c>
      <c r="S3" s="7">
        <v>2012</v>
      </c>
      <c r="T3" s="7">
        <v>2013</v>
      </c>
      <c r="U3" s="7">
        <v>2014</v>
      </c>
    </row>
    <row r="4" spans="1:27" ht="10" customHeight="1">
      <c r="A4" s="8"/>
    </row>
    <row r="5" spans="1:27" ht="10" customHeight="1">
      <c r="A5" s="8"/>
      <c r="B5" s="97" t="s">
        <v>47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12"/>
      <c r="V5" s="12"/>
      <c r="W5" s="12"/>
      <c r="X5" s="12"/>
      <c r="Y5" s="12"/>
      <c r="Z5" s="12"/>
      <c r="AA5" s="12"/>
    </row>
    <row r="6" spans="1:27" ht="10" customHeight="1">
      <c r="A6" s="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27" ht="10" customHeight="1">
      <c r="A7" s="9" t="s">
        <v>20</v>
      </c>
      <c r="B7" s="12">
        <v>115700</v>
      </c>
      <c r="C7" s="12">
        <v>120732</v>
      </c>
      <c r="D7" s="12">
        <v>131125</v>
      </c>
      <c r="E7" s="12">
        <v>168447</v>
      </c>
      <c r="F7" s="12">
        <v>170659</v>
      </c>
      <c r="G7" s="12">
        <v>178438</v>
      </c>
      <c r="H7" s="12">
        <v>182692</v>
      </c>
      <c r="I7" s="12">
        <v>189898</v>
      </c>
      <c r="J7" s="12">
        <v>190902</v>
      </c>
      <c r="K7" s="12">
        <v>199121</v>
      </c>
      <c r="L7" s="12">
        <v>207669</v>
      </c>
      <c r="M7" s="12">
        <v>225056</v>
      </c>
      <c r="N7" s="12">
        <v>231452</v>
      </c>
      <c r="O7" s="12">
        <v>221557</v>
      </c>
      <c r="P7" s="12">
        <v>211462</v>
      </c>
      <c r="Q7" s="12">
        <v>223855</v>
      </c>
      <c r="R7" s="12">
        <v>231100</v>
      </c>
      <c r="S7" s="12">
        <v>246110</v>
      </c>
      <c r="T7" s="12">
        <v>238644</v>
      </c>
      <c r="U7" s="12">
        <v>246601</v>
      </c>
      <c r="V7" s="9" t="s">
        <v>20</v>
      </c>
    </row>
    <row r="8" spans="1:27" s="13" customFormat="1" ht="10" customHeight="1">
      <c r="A8" s="46" t="s">
        <v>19</v>
      </c>
      <c r="B8" s="12">
        <v>137036</v>
      </c>
      <c r="C8" s="12">
        <v>151324</v>
      </c>
      <c r="D8" s="12">
        <v>165771</v>
      </c>
      <c r="E8" s="12">
        <v>155751</v>
      </c>
      <c r="F8" s="12">
        <v>168082</v>
      </c>
      <c r="G8" s="12">
        <v>170947</v>
      </c>
      <c r="H8" s="12">
        <v>183168</v>
      </c>
      <c r="I8" s="12">
        <v>180593</v>
      </c>
      <c r="J8" s="12">
        <v>178386</v>
      </c>
      <c r="K8" s="12">
        <v>185164</v>
      </c>
      <c r="L8" s="12">
        <v>190861</v>
      </c>
      <c r="M8" s="12">
        <v>213336</v>
      </c>
      <c r="N8" s="12">
        <v>233352</v>
      </c>
      <c r="O8" s="12">
        <v>239738</v>
      </c>
      <c r="P8" s="12">
        <v>222379</v>
      </c>
      <c r="Q8" s="12">
        <v>226541</v>
      </c>
      <c r="R8" s="12">
        <v>226826</v>
      </c>
      <c r="S8" s="12">
        <v>239760</v>
      </c>
      <c r="T8" s="12">
        <v>240908</v>
      </c>
      <c r="U8" s="12">
        <v>238696</v>
      </c>
      <c r="V8" s="46" t="s">
        <v>19</v>
      </c>
    </row>
    <row r="9" spans="1:27" s="13" customFormat="1" ht="10" customHeight="1">
      <c r="A9" s="46" t="s">
        <v>48</v>
      </c>
      <c r="B9" s="12">
        <v>5275</v>
      </c>
      <c r="C9" s="12">
        <v>2880</v>
      </c>
      <c r="D9" s="12">
        <v>7221</v>
      </c>
      <c r="E9" s="12">
        <v>4124</v>
      </c>
      <c r="F9" s="12">
        <v>1252</v>
      </c>
      <c r="G9" s="12">
        <v>1090</v>
      </c>
      <c r="H9" s="12">
        <v>1048</v>
      </c>
      <c r="I9" s="12">
        <v>2975</v>
      </c>
      <c r="J9" s="12">
        <v>17925</v>
      </c>
      <c r="K9" s="12">
        <v>8372</v>
      </c>
      <c r="L9" s="12">
        <v>1870</v>
      </c>
      <c r="M9" s="12">
        <v>225</v>
      </c>
      <c r="N9" s="12">
        <v>299</v>
      </c>
      <c r="O9" s="12">
        <v>487</v>
      </c>
      <c r="P9" s="12">
        <v>12256</v>
      </c>
      <c r="Q9" s="12">
        <v>3517</v>
      </c>
      <c r="R9" s="12">
        <v>6981</v>
      </c>
      <c r="S9" s="12">
        <v>1524</v>
      </c>
      <c r="T9" s="12">
        <v>4154</v>
      </c>
      <c r="U9" s="12">
        <v>1307</v>
      </c>
      <c r="V9" s="46" t="s">
        <v>48</v>
      </c>
    </row>
    <row r="10" spans="1:27" s="13" customFormat="1" ht="10" customHeight="1">
      <c r="A10" s="9" t="s">
        <v>21</v>
      </c>
      <c r="B10" s="12">
        <v>122795</v>
      </c>
      <c r="C10" s="12">
        <v>145903</v>
      </c>
      <c r="D10" s="12">
        <v>153521</v>
      </c>
      <c r="E10" s="12">
        <v>134443</v>
      </c>
      <c r="F10" s="12">
        <v>139007</v>
      </c>
      <c r="G10" s="12">
        <v>141864</v>
      </c>
      <c r="H10" s="12">
        <v>149980</v>
      </c>
      <c r="I10" s="12">
        <v>157844</v>
      </c>
      <c r="J10" s="12">
        <v>164899</v>
      </c>
      <c r="K10" s="12">
        <v>173096</v>
      </c>
      <c r="L10" s="12">
        <v>178612</v>
      </c>
      <c r="M10" s="12">
        <v>180876</v>
      </c>
      <c r="N10" s="12">
        <v>199297</v>
      </c>
      <c r="O10" s="12">
        <v>209107</v>
      </c>
      <c r="P10" s="12">
        <v>208166</v>
      </c>
      <c r="Q10" s="12">
        <v>209683</v>
      </c>
      <c r="R10" s="12">
        <v>212216</v>
      </c>
      <c r="S10" s="12">
        <v>211733</v>
      </c>
      <c r="T10" s="12">
        <v>211200</v>
      </c>
      <c r="U10" s="12">
        <v>212383</v>
      </c>
      <c r="V10" s="9" t="s">
        <v>21</v>
      </c>
    </row>
    <row r="11" spans="1:27" s="13" customFormat="1" ht="10" customHeight="1">
      <c r="A11" s="9" t="s">
        <v>22</v>
      </c>
      <c r="B11" s="12">
        <v>15900</v>
      </c>
      <c r="C11" s="12">
        <v>4203</v>
      </c>
      <c r="D11" s="12">
        <v>3978</v>
      </c>
      <c r="E11" s="12">
        <v>4046</v>
      </c>
      <c r="F11" s="12">
        <v>3813</v>
      </c>
      <c r="G11" s="12">
        <v>3988</v>
      </c>
      <c r="H11" s="12">
        <v>3905</v>
      </c>
      <c r="I11" s="12">
        <v>3742</v>
      </c>
      <c r="J11" s="12">
        <v>3730</v>
      </c>
      <c r="K11" s="12">
        <v>3518</v>
      </c>
      <c r="L11" s="12">
        <v>3345</v>
      </c>
      <c r="M11" s="12">
        <v>3461</v>
      </c>
      <c r="N11" s="12">
        <v>3771</v>
      </c>
      <c r="O11" s="12">
        <v>3819</v>
      </c>
      <c r="P11" s="12">
        <v>3967</v>
      </c>
      <c r="Q11" s="12">
        <v>4019</v>
      </c>
      <c r="R11" s="12">
        <v>4078</v>
      </c>
      <c r="S11" s="12">
        <v>4104</v>
      </c>
      <c r="T11" s="12">
        <v>4088</v>
      </c>
      <c r="U11" s="12">
        <v>4025</v>
      </c>
      <c r="V11" s="9" t="s">
        <v>22</v>
      </c>
    </row>
    <row r="12" spans="1:27" ht="10" customHeight="1">
      <c r="A12" s="9" t="s">
        <v>49</v>
      </c>
      <c r="B12" s="12">
        <f t="shared" ref="B12:U12" si="0">SUM(B7:B11)</f>
        <v>396706</v>
      </c>
      <c r="C12" s="12">
        <f t="shared" si="0"/>
        <v>425042</v>
      </c>
      <c r="D12" s="12">
        <f t="shared" si="0"/>
        <v>461616</v>
      </c>
      <c r="E12" s="12">
        <f t="shared" si="0"/>
        <v>466811</v>
      </c>
      <c r="F12" s="12">
        <f t="shared" si="0"/>
        <v>482813</v>
      </c>
      <c r="G12" s="12">
        <f t="shared" si="0"/>
        <v>496327</v>
      </c>
      <c r="H12" s="12">
        <f t="shared" si="0"/>
        <v>520793</v>
      </c>
      <c r="I12" s="12">
        <f t="shared" si="0"/>
        <v>535052</v>
      </c>
      <c r="J12" s="12">
        <f t="shared" si="0"/>
        <v>555842</v>
      </c>
      <c r="K12" s="12">
        <f t="shared" si="0"/>
        <v>569271</v>
      </c>
      <c r="L12" s="12">
        <f t="shared" si="0"/>
        <v>582357</v>
      </c>
      <c r="M12" s="12">
        <f t="shared" si="0"/>
        <v>622954</v>
      </c>
      <c r="N12" s="12">
        <f t="shared" si="0"/>
        <v>668171</v>
      </c>
      <c r="O12" s="12">
        <f t="shared" si="0"/>
        <v>674708</v>
      </c>
      <c r="P12" s="12">
        <f t="shared" si="0"/>
        <v>658230</v>
      </c>
      <c r="Q12" s="12">
        <v>667615</v>
      </c>
      <c r="R12" s="12">
        <v>681201</v>
      </c>
      <c r="S12" s="12">
        <v>703231</v>
      </c>
      <c r="T12" s="12">
        <v>698994</v>
      </c>
      <c r="U12" s="12">
        <v>703012</v>
      </c>
      <c r="V12" s="9" t="s">
        <v>49</v>
      </c>
    </row>
    <row r="13" spans="1:27" ht="10" customHeight="1">
      <c r="A13" s="9" t="s">
        <v>50</v>
      </c>
      <c r="B13" s="12">
        <f>'[1]Tavola 17'!B63</f>
        <v>1460</v>
      </c>
      <c r="C13" s="12">
        <f>'[1]Tavola 17'!C63</f>
        <v>1188</v>
      </c>
      <c r="D13" s="12">
        <f>'[1]Tavola 17'!D63</f>
        <v>1284</v>
      </c>
      <c r="E13" s="12">
        <f>'[1]Tavola 17'!E63</f>
        <v>1419</v>
      </c>
      <c r="F13" s="12">
        <f>'[1]Tavola 17'!F63</f>
        <v>1426</v>
      </c>
      <c r="G13" s="12">
        <f>'[1]Tavola 17'!G63</f>
        <v>1655</v>
      </c>
      <c r="H13" s="12">
        <f>'[1]Tavola 17'!H63</f>
        <v>1559</v>
      </c>
      <c r="I13" s="12">
        <f>'[1]Tavola 17'!I63</f>
        <v>1429</v>
      </c>
      <c r="J13" s="12">
        <f>'[1]Tavola 17'!J63</f>
        <v>1495</v>
      </c>
      <c r="K13" s="12">
        <f>'[1]Tavola 17'!K63</f>
        <v>1656</v>
      </c>
      <c r="L13" s="12">
        <f>'[1]Tavola 17'!L63</f>
        <v>1798</v>
      </c>
      <c r="M13" s="12">
        <f>'[1]Tavola 17'!M63</f>
        <v>2111</v>
      </c>
      <c r="N13" s="12">
        <f>'[1]Tavola 17'!N63</f>
        <v>2261</v>
      </c>
      <c r="O13" s="12">
        <f>'[1]Tavola 17'!O63</f>
        <v>2211</v>
      </c>
      <c r="P13" s="12">
        <f>'[1]Tavola 17'!P63</f>
        <v>2014</v>
      </c>
      <c r="Q13" s="12">
        <f>'[1]Tavola 17'!Q63</f>
        <v>2230</v>
      </c>
      <c r="R13" s="12">
        <f>'[1]Tavola 17'!R63</f>
        <v>2324</v>
      </c>
      <c r="S13" s="12">
        <f>'[1]Tavola 17'!S63</f>
        <v>2084</v>
      </c>
      <c r="T13" s="12">
        <f>'[1]Tavola 17'!T63</f>
        <v>1900</v>
      </c>
      <c r="V13" s="9" t="s">
        <v>50</v>
      </c>
    </row>
    <row r="14" spans="1:27" ht="10" customHeight="1">
      <c r="A14" s="9" t="s">
        <v>51</v>
      </c>
      <c r="B14" s="12">
        <f t="shared" ref="B14:U14" si="1">+B12+B13</f>
        <v>398166</v>
      </c>
      <c r="C14" s="12">
        <f t="shared" si="1"/>
        <v>426230</v>
      </c>
      <c r="D14" s="12">
        <f t="shared" si="1"/>
        <v>462900</v>
      </c>
      <c r="E14" s="12">
        <f t="shared" si="1"/>
        <v>468230</v>
      </c>
      <c r="F14" s="12">
        <f t="shared" si="1"/>
        <v>484239</v>
      </c>
      <c r="G14" s="12">
        <f t="shared" si="1"/>
        <v>497982</v>
      </c>
      <c r="H14" s="12">
        <f t="shared" si="1"/>
        <v>522352</v>
      </c>
      <c r="I14" s="12">
        <f t="shared" si="1"/>
        <v>536481</v>
      </c>
      <c r="J14" s="12">
        <f t="shared" si="1"/>
        <v>557337</v>
      </c>
      <c r="K14" s="12">
        <f t="shared" si="1"/>
        <v>570927</v>
      </c>
      <c r="L14" s="12">
        <f t="shared" si="1"/>
        <v>584155</v>
      </c>
      <c r="M14" s="12">
        <f t="shared" si="1"/>
        <v>625065</v>
      </c>
      <c r="N14" s="12">
        <f t="shared" si="1"/>
        <v>670432</v>
      </c>
      <c r="O14" s="12">
        <f t="shared" si="1"/>
        <v>676919</v>
      </c>
      <c r="P14" s="12">
        <f t="shared" si="1"/>
        <v>660244</v>
      </c>
      <c r="Q14" s="12">
        <f t="shared" si="1"/>
        <v>669845</v>
      </c>
      <c r="R14" s="12">
        <f t="shared" si="1"/>
        <v>683525</v>
      </c>
      <c r="S14" s="12">
        <f t="shared" si="1"/>
        <v>705315</v>
      </c>
      <c r="T14" s="12">
        <f t="shared" si="1"/>
        <v>700894</v>
      </c>
      <c r="U14" s="12">
        <f t="shared" si="1"/>
        <v>703012</v>
      </c>
      <c r="V14" s="9" t="s">
        <v>51</v>
      </c>
    </row>
    <row r="15" spans="1:27" ht="10" customHeight="1">
      <c r="A15" s="9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V15" s="9"/>
    </row>
    <row r="16" spans="1:27" ht="10" customHeight="1">
      <c r="A16" s="9"/>
      <c r="B16" s="97" t="s">
        <v>52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12"/>
      <c r="V16" s="9"/>
      <c r="W16" s="12"/>
      <c r="X16" s="12"/>
    </row>
    <row r="17" spans="1:22" ht="10" customHeight="1">
      <c r="A17" s="9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V17" s="9"/>
    </row>
    <row r="18" spans="1:22" ht="10" customHeight="1">
      <c r="A18" s="9" t="s">
        <v>20</v>
      </c>
      <c r="B18" s="14">
        <v>11.7</v>
      </c>
      <c r="C18" s="14">
        <v>11.6</v>
      </c>
      <c r="D18" s="14">
        <v>12</v>
      </c>
      <c r="E18" s="14">
        <v>14.8</v>
      </c>
      <c r="F18" s="14">
        <v>14.6</v>
      </c>
      <c r="G18" s="14">
        <v>14.4</v>
      </c>
      <c r="H18" s="14">
        <v>14.1</v>
      </c>
      <c r="I18" s="14">
        <v>14.1</v>
      </c>
      <c r="J18" s="14">
        <v>13.7</v>
      </c>
      <c r="K18" s="14">
        <v>13.7</v>
      </c>
      <c r="L18" s="14">
        <v>13.9</v>
      </c>
      <c r="M18" s="14">
        <v>14.5</v>
      </c>
      <c r="N18" s="14">
        <v>14.4</v>
      </c>
      <c r="O18" s="14">
        <v>13.6</v>
      </c>
      <c r="P18" s="14">
        <v>13.4</v>
      </c>
      <c r="Q18" s="14">
        <v>13.9</v>
      </c>
      <c r="R18" s="14">
        <v>14.1</v>
      </c>
      <c r="S18" s="14">
        <v>15.1</v>
      </c>
      <c r="T18" s="14">
        <v>14.8</v>
      </c>
      <c r="U18" s="14">
        <f>U40*100</f>
        <v>15.259513395521271</v>
      </c>
      <c r="V18" s="9" t="s">
        <v>20</v>
      </c>
    </row>
    <row r="19" spans="1:22" ht="10" customHeight="1">
      <c r="A19" s="9" t="s">
        <v>19</v>
      </c>
      <c r="B19" s="14">
        <v>13.9</v>
      </c>
      <c r="C19" s="14">
        <v>14.5</v>
      </c>
      <c r="D19" s="14">
        <v>15.2</v>
      </c>
      <c r="E19" s="14">
        <v>13.7</v>
      </c>
      <c r="F19" s="14">
        <v>14.3</v>
      </c>
      <c r="G19" s="14">
        <v>13.8</v>
      </c>
      <c r="H19" s="14">
        <v>14.1</v>
      </c>
      <c r="I19" s="14">
        <v>13.4</v>
      </c>
      <c r="J19" s="14">
        <v>12.8</v>
      </c>
      <c r="K19" s="14">
        <v>12.8</v>
      </c>
      <c r="L19" s="14">
        <v>12.8</v>
      </c>
      <c r="M19" s="14">
        <v>13.8</v>
      </c>
      <c r="N19" s="14">
        <v>14.5</v>
      </c>
      <c r="O19" s="14">
        <v>14.7</v>
      </c>
      <c r="P19" s="14">
        <v>14.1</v>
      </c>
      <c r="Q19" s="14">
        <v>14.1</v>
      </c>
      <c r="R19" s="14">
        <v>13.8</v>
      </c>
      <c r="S19" s="14">
        <v>14.7</v>
      </c>
      <c r="T19" s="14">
        <v>14.9</v>
      </c>
      <c r="U19" s="14">
        <f t="shared" ref="U19:U25" si="2">U41*100</f>
        <v>14.770357011761288</v>
      </c>
      <c r="V19" s="9" t="s">
        <v>19</v>
      </c>
    </row>
    <row r="20" spans="1:22" ht="10" customHeight="1">
      <c r="A20" s="9" t="s">
        <v>48</v>
      </c>
      <c r="B20" s="14">
        <v>0.5</v>
      </c>
      <c r="C20" s="14">
        <v>0.3</v>
      </c>
      <c r="D20" s="14">
        <v>0.7</v>
      </c>
      <c r="E20" s="14">
        <v>0.4</v>
      </c>
      <c r="F20" s="14">
        <v>0.1</v>
      </c>
      <c r="G20" s="14">
        <v>0.1</v>
      </c>
      <c r="H20" s="14">
        <v>0.1</v>
      </c>
      <c r="I20" s="14">
        <v>0.2</v>
      </c>
      <c r="J20" s="14">
        <v>1.3</v>
      </c>
      <c r="K20" s="14">
        <v>0.6</v>
      </c>
      <c r="L20" s="14">
        <v>0.1</v>
      </c>
      <c r="M20" s="14">
        <v>0</v>
      </c>
      <c r="N20" s="14">
        <v>0</v>
      </c>
      <c r="O20" s="14">
        <v>0</v>
      </c>
      <c r="P20" s="14">
        <v>0.8</v>
      </c>
      <c r="Q20" s="14">
        <v>0.2</v>
      </c>
      <c r="R20" s="14">
        <v>0.4</v>
      </c>
      <c r="S20" s="14">
        <v>0.1</v>
      </c>
      <c r="T20" s="14">
        <v>0.3</v>
      </c>
      <c r="U20" s="14">
        <f t="shared" si="2"/>
        <v>8.0876330622934617E-2</v>
      </c>
      <c r="V20" s="9" t="s">
        <v>48</v>
      </c>
    </row>
    <row r="21" spans="1:22" ht="10" customHeight="1">
      <c r="A21" s="9" t="s">
        <v>21</v>
      </c>
      <c r="B21" s="14">
        <v>12.5</v>
      </c>
      <c r="C21" s="14">
        <v>14</v>
      </c>
      <c r="D21" s="14">
        <v>14.1</v>
      </c>
      <c r="E21" s="14">
        <v>11.8</v>
      </c>
      <c r="F21" s="14">
        <v>11.9</v>
      </c>
      <c r="G21" s="14">
        <v>11.4</v>
      </c>
      <c r="H21" s="14">
        <v>11.5</v>
      </c>
      <c r="I21" s="14">
        <v>11.7</v>
      </c>
      <c r="J21" s="14">
        <v>11.9</v>
      </c>
      <c r="K21" s="14">
        <v>11.9</v>
      </c>
      <c r="L21" s="14">
        <v>12</v>
      </c>
      <c r="M21" s="14">
        <v>11.7</v>
      </c>
      <c r="N21" s="14">
        <v>12.4</v>
      </c>
      <c r="O21" s="14">
        <v>12.8</v>
      </c>
      <c r="P21" s="14">
        <v>13.2</v>
      </c>
      <c r="Q21" s="14">
        <v>13.1</v>
      </c>
      <c r="R21" s="14">
        <v>12.9</v>
      </c>
      <c r="S21" s="14">
        <v>13</v>
      </c>
      <c r="T21" s="14">
        <v>13</v>
      </c>
      <c r="U21" s="14">
        <f t="shared" si="2"/>
        <v>13.142125269082419</v>
      </c>
      <c r="V21" s="9" t="s">
        <v>21</v>
      </c>
    </row>
    <row r="22" spans="1:22" s="15" customFormat="1" ht="10" customHeight="1">
      <c r="A22" s="9" t="s">
        <v>22</v>
      </c>
      <c r="B22" s="14">
        <v>1.6</v>
      </c>
      <c r="C22" s="14">
        <v>0.4</v>
      </c>
      <c r="D22" s="14">
        <v>0.4</v>
      </c>
      <c r="E22" s="14">
        <v>0.4</v>
      </c>
      <c r="F22" s="14">
        <v>0.3</v>
      </c>
      <c r="G22" s="14">
        <v>0.3</v>
      </c>
      <c r="H22" s="14">
        <v>0.3</v>
      </c>
      <c r="I22" s="14">
        <v>0.3</v>
      </c>
      <c r="J22" s="14">
        <v>0.3</v>
      </c>
      <c r="K22" s="14">
        <v>0.2</v>
      </c>
      <c r="L22" s="14">
        <v>0.2</v>
      </c>
      <c r="M22" s="14">
        <v>0.2</v>
      </c>
      <c r="N22" s="14">
        <v>0.2</v>
      </c>
      <c r="O22" s="14">
        <v>0.2</v>
      </c>
      <c r="P22" s="14">
        <v>0.3</v>
      </c>
      <c r="Q22" s="14">
        <v>0.3</v>
      </c>
      <c r="R22" s="14">
        <v>0.2</v>
      </c>
      <c r="S22" s="14">
        <v>0.3</v>
      </c>
      <c r="T22" s="14">
        <v>0.3</v>
      </c>
      <c r="U22" s="14">
        <f t="shared" si="2"/>
        <v>0.24906444587399529</v>
      </c>
      <c r="V22" s="9" t="s">
        <v>22</v>
      </c>
    </row>
    <row r="23" spans="1:22" ht="10" customHeight="1">
      <c r="A23" s="9" t="s">
        <v>49</v>
      </c>
      <c r="B23" s="14">
        <v>40.299999999999997</v>
      </c>
      <c r="C23" s="14">
        <v>40.700000000000003</v>
      </c>
      <c r="D23" s="14">
        <v>42.3</v>
      </c>
      <c r="E23" s="14">
        <v>41.1</v>
      </c>
      <c r="F23" s="14">
        <v>41.2</v>
      </c>
      <c r="G23" s="14">
        <v>40</v>
      </c>
      <c r="H23" s="14">
        <v>40.1</v>
      </c>
      <c r="I23" s="14">
        <v>39.700000000000003</v>
      </c>
      <c r="J23" s="14">
        <v>40</v>
      </c>
      <c r="K23" s="14">
        <v>39.299999999999997</v>
      </c>
      <c r="L23" s="14">
        <v>39.1</v>
      </c>
      <c r="M23" s="14">
        <v>40.200000000000003</v>
      </c>
      <c r="N23" s="14">
        <v>41.5</v>
      </c>
      <c r="O23" s="14">
        <v>41.3</v>
      </c>
      <c r="P23" s="14">
        <v>41.8</v>
      </c>
      <c r="Q23" s="14">
        <v>41.6</v>
      </c>
      <c r="R23" s="14">
        <v>41.6</v>
      </c>
      <c r="S23" s="14">
        <v>43.2</v>
      </c>
      <c r="T23" s="14">
        <v>43.3</v>
      </c>
      <c r="U23" s="14">
        <f t="shared" si="2"/>
        <v>43.501936452861905</v>
      </c>
      <c r="V23" s="9" t="s">
        <v>49</v>
      </c>
    </row>
    <row r="24" spans="1:22" ht="10" customHeight="1">
      <c r="A24" s="9" t="s">
        <v>50</v>
      </c>
      <c r="B24" s="14">
        <v>0.1</v>
      </c>
      <c r="C24" s="14">
        <v>0.1</v>
      </c>
      <c r="D24" s="14">
        <v>0.1</v>
      </c>
      <c r="E24" s="14">
        <v>0.1</v>
      </c>
      <c r="F24" s="14">
        <v>0.1</v>
      </c>
      <c r="G24" s="14">
        <v>0.1</v>
      </c>
      <c r="H24" s="14">
        <v>0.1</v>
      </c>
      <c r="I24" s="14">
        <v>0.1</v>
      </c>
      <c r="J24" s="14">
        <v>0.1</v>
      </c>
      <c r="K24" s="14">
        <v>0.1</v>
      </c>
      <c r="L24" s="14">
        <v>0.1</v>
      </c>
      <c r="M24" s="14">
        <v>0.1</v>
      </c>
      <c r="N24" s="14">
        <v>0.1</v>
      </c>
      <c r="O24" s="14">
        <v>0.1</v>
      </c>
      <c r="P24" s="14">
        <v>0.1</v>
      </c>
      <c r="Q24" s="14">
        <v>0.1</v>
      </c>
      <c r="R24" s="14">
        <v>0.1</v>
      </c>
      <c r="S24" s="14">
        <v>0.1</v>
      </c>
      <c r="T24" s="14">
        <v>0.1</v>
      </c>
      <c r="U24" s="14">
        <f t="shared" si="2"/>
        <v>0</v>
      </c>
      <c r="V24" s="9" t="s">
        <v>50</v>
      </c>
    </row>
    <row r="25" spans="1:22" ht="10" customHeight="1">
      <c r="A25" s="9" t="s">
        <v>51</v>
      </c>
      <c r="B25" s="14">
        <v>40.4</v>
      </c>
      <c r="C25" s="14">
        <v>40.799999999999997</v>
      </c>
      <c r="D25" s="14">
        <v>42.5</v>
      </c>
      <c r="E25" s="14">
        <v>41.2</v>
      </c>
      <c r="F25" s="14">
        <v>41.3</v>
      </c>
      <c r="G25" s="14">
        <v>40.200000000000003</v>
      </c>
      <c r="H25" s="14">
        <v>40.200000000000003</v>
      </c>
      <c r="I25" s="14">
        <v>39.799999999999997</v>
      </c>
      <c r="J25" s="14">
        <v>40.1</v>
      </c>
      <c r="K25" s="14">
        <v>39.4</v>
      </c>
      <c r="L25" s="14">
        <v>39.200000000000003</v>
      </c>
      <c r="M25" s="14">
        <v>40.299999999999997</v>
      </c>
      <c r="N25" s="14">
        <v>41.6</v>
      </c>
      <c r="O25" s="14">
        <v>41.4</v>
      </c>
      <c r="P25" s="14">
        <v>42</v>
      </c>
      <c r="Q25" s="14">
        <v>41.7</v>
      </c>
      <c r="R25" s="14">
        <v>41.7</v>
      </c>
      <c r="S25" s="14">
        <v>43.3</v>
      </c>
      <c r="T25" s="14">
        <v>43.4</v>
      </c>
      <c r="U25" s="14">
        <f t="shared" si="2"/>
        <v>43.501936452861905</v>
      </c>
      <c r="V25" s="9" t="s">
        <v>51</v>
      </c>
    </row>
    <row r="26" spans="1:22" ht="10" customHeight="1" thickBo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2" ht="10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22" ht="10" customHeight="1">
      <c r="A28" s="99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2" s="21" customFormat="1" ht="10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2">
      <c r="Q30" s="48"/>
      <c r="R30" s="48"/>
      <c r="S30" s="48"/>
      <c r="T30" s="48"/>
    </row>
    <row r="31" spans="1:2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8"/>
      <c r="R31" s="48"/>
      <c r="S31" s="48"/>
      <c r="T31" s="48"/>
    </row>
    <row r="32" spans="1:22">
      <c r="A32" s="17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8"/>
      <c r="R32" s="48"/>
      <c r="S32" s="48"/>
      <c r="T32" s="48"/>
    </row>
    <row r="33" spans="1:21">
      <c r="A33" s="17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8"/>
      <c r="R33" s="48"/>
      <c r="S33" s="48"/>
      <c r="T33" s="48"/>
    </row>
    <row r="34" spans="1:21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8"/>
      <c r="R34" s="48"/>
      <c r="S34" s="48"/>
      <c r="T34" s="48"/>
    </row>
    <row r="35" spans="1:21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8"/>
      <c r="R35" s="48"/>
      <c r="S35" s="48"/>
      <c r="T35" s="48"/>
    </row>
    <row r="36" spans="1:21" s="15" customFormat="1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00"/>
    </row>
    <row r="37" spans="1:21">
      <c r="Q37" s="101"/>
    </row>
    <row r="38" spans="1:21">
      <c r="Q38" s="101"/>
    </row>
    <row r="39" spans="1:21">
      <c r="A39" s="102" t="s">
        <v>196</v>
      </c>
      <c r="B39" s="103">
        <v>985342.3</v>
      </c>
      <c r="C39" s="103">
        <v>1043466.7</v>
      </c>
      <c r="D39" s="103">
        <v>1090273.3999999999</v>
      </c>
      <c r="E39" s="103">
        <v>1135930.8999999999</v>
      </c>
      <c r="F39" s="103">
        <v>1172365.3</v>
      </c>
      <c r="G39" s="103">
        <v>1239758.8</v>
      </c>
      <c r="H39" s="103">
        <v>1299411.8</v>
      </c>
      <c r="I39" s="103">
        <v>1346360.2</v>
      </c>
      <c r="J39" s="103">
        <v>1391312.8</v>
      </c>
      <c r="K39" s="103">
        <v>1449016</v>
      </c>
      <c r="L39" s="103">
        <v>1490409.4</v>
      </c>
      <c r="M39" s="103">
        <v>1549188</v>
      </c>
      <c r="N39" s="103">
        <v>1610304.9</v>
      </c>
      <c r="O39" s="103">
        <v>1632933.4</v>
      </c>
      <c r="P39" s="103">
        <v>1573655.1</v>
      </c>
      <c r="Q39" s="103">
        <v>1605694.4</v>
      </c>
      <c r="R39" s="103">
        <v>1638857.3</v>
      </c>
      <c r="S39" s="103">
        <v>1615131.2</v>
      </c>
      <c r="T39" s="103">
        <v>1609462.2</v>
      </c>
      <c r="U39" s="103">
        <v>1616047.6</v>
      </c>
    </row>
    <row r="40" spans="1:21">
      <c r="A40" s="107" t="s">
        <v>20</v>
      </c>
      <c r="B40" s="108">
        <f>B7/B$39</f>
        <v>0.11742112360344217</v>
      </c>
      <c r="C40" s="108">
        <f t="shared" ref="C40:U40" si="3">C7/C$39</f>
        <v>0.11570278189040437</v>
      </c>
      <c r="D40" s="108">
        <f t="shared" si="3"/>
        <v>0.12026799883405392</v>
      </c>
      <c r="E40" s="108">
        <f t="shared" si="3"/>
        <v>0.14828982995356496</v>
      </c>
      <c r="F40" s="108">
        <f t="shared" si="3"/>
        <v>0.14556810918917507</v>
      </c>
      <c r="G40" s="108">
        <f t="shared" si="3"/>
        <v>0.14392960953372544</v>
      </c>
      <c r="H40" s="108">
        <f t="shared" si="3"/>
        <v>0.14059592193944984</v>
      </c>
      <c r="I40" s="108">
        <f t="shared" si="3"/>
        <v>0.14104546465351547</v>
      </c>
      <c r="J40" s="108">
        <f t="shared" si="3"/>
        <v>0.13720997894937786</v>
      </c>
      <c r="K40" s="108">
        <f t="shared" si="3"/>
        <v>0.13741808234001557</v>
      </c>
      <c r="L40" s="108">
        <f t="shared" si="3"/>
        <v>0.13933688287258522</v>
      </c>
      <c r="M40" s="108">
        <f t="shared" si="3"/>
        <v>0.14527352393641055</v>
      </c>
      <c r="N40" s="108">
        <f t="shared" si="3"/>
        <v>0.14373178644615689</v>
      </c>
      <c r="O40" s="108">
        <f t="shared" si="3"/>
        <v>0.13568036516369866</v>
      </c>
      <c r="P40" s="108">
        <f t="shared" si="3"/>
        <v>0.13437633189127654</v>
      </c>
      <c r="Q40" s="108">
        <f t="shared" si="3"/>
        <v>0.13941320340906713</v>
      </c>
      <c r="R40" s="108">
        <f t="shared" si="3"/>
        <v>0.1410128874551799</v>
      </c>
      <c r="S40" s="108">
        <f t="shared" si="3"/>
        <v>0.15237771395908889</v>
      </c>
      <c r="T40" s="108">
        <f t="shared" si="3"/>
        <v>0.14827561653824489</v>
      </c>
      <c r="U40" s="108">
        <f t="shared" si="3"/>
        <v>0.15259513395521271</v>
      </c>
    </row>
    <row r="41" spans="1:21">
      <c r="A41" s="109" t="s">
        <v>19</v>
      </c>
      <c r="B41" s="108">
        <f>B8/B$39</f>
        <v>0.13907451248160158</v>
      </c>
      <c r="C41" s="108">
        <f t="shared" ref="C41:U41" si="4">C8/C$39</f>
        <v>0.14502044003895861</v>
      </c>
      <c r="D41" s="108">
        <f t="shared" si="4"/>
        <v>0.15204534935916075</v>
      </c>
      <c r="E41" s="108">
        <f t="shared" si="4"/>
        <v>0.1371130937630097</v>
      </c>
      <c r="F41" s="108">
        <f t="shared" si="4"/>
        <v>0.14336998885927449</v>
      </c>
      <c r="G41" s="108">
        <f t="shared" si="4"/>
        <v>0.13788730517581321</v>
      </c>
      <c r="H41" s="108">
        <f t="shared" si="4"/>
        <v>0.14096224153112968</v>
      </c>
      <c r="I41" s="108">
        <f t="shared" si="4"/>
        <v>0.13413423837097976</v>
      </c>
      <c r="J41" s="108">
        <f t="shared" si="4"/>
        <v>0.12821415859898649</v>
      </c>
      <c r="K41" s="108">
        <f t="shared" si="4"/>
        <v>0.12778602858767604</v>
      </c>
      <c r="L41" s="108">
        <f t="shared" si="4"/>
        <v>0.12805944460629409</v>
      </c>
      <c r="M41" s="108">
        <f t="shared" si="4"/>
        <v>0.13770827039713709</v>
      </c>
      <c r="N41" s="108">
        <f t="shared" si="4"/>
        <v>0.14491168722146969</v>
      </c>
      <c r="O41" s="108">
        <f t="shared" si="4"/>
        <v>0.14681431588085589</v>
      </c>
      <c r="P41" s="108">
        <f t="shared" si="4"/>
        <v>0.14131368430096275</v>
      </c>
      <c r="Q41" s="108">
        <f t="shared" si="4"/>
        <v>0.14108599992626245</v>
      </c>
      <c r="R41" s="108">
        <f t="shared" si="4"/>
        <v>0.13840497278194996</v>
      </c>
      <c r="S41" s="108">
        <f t="shared" si="4"/>
        <v>0.14844614480854559</v>
      </c>
      <c r="T41" s="108">
        <f t="shared" si="4"/>
        <v>0.14968229760226739</v>
      </c>
      <c r="U41" s="108">
        <f t="shared" si="4"/>
        <v>0.14770357011761287</v>
      </c>
    </row>
    <row r="42" spans="1:21">
      <c r="A42" s="109" t="s">
        <v>48</v>
      </c>
      <c r="B42" s="108">
        <f>B9/B$39</f>
        <v>5.3534695506323032E-3</v>
      </c>
      <c r="C42" s="108">
        <f t="shared" ref="C42:U42" si="5">C9/C$39</f>
        <v>2.7600305788387882E-3</v>
      </c>
      <c r="D42" s="108">
        <f t="shared" si="5"/>
        <v>6.6231093962303405E-3</v>
      </c>
      <c r="E42" s="108">
        <f t="shared" si="5"/>
        <v>3.6305025244053142E-3</v>
      </c>
      <c r="F42" s="108">
        <f t="shared" si="5"/>
        <v>1.0679265242667963E-3</v>
      </c>
      <c r="G42" s="108">
        <f t="shared" si="5"/>
        <v>8.7920327728264558E-4</v>
      </c>
      <c r="H42" s="108">
        <f t="shared" si="5"/>
        <v>8.0651876487499959E-4</v>
      </c>
      <c r="I42" s="108">
        <f t="shared" si="5"/>
        <v>2.2096612778660569E-3</v>
      </c>
      <c r="J42" s="108">
        <f t="shared" si="5"/>
        <v>1.2883515482643442E-2</v>
      </c>
      <c r="K42" s="108">
        <f t="shared" si="5"/>
        <v>5.7777139796938064E-3</v>
      </c>
      <c r="L42" s="108">
        <f t="shared" si="5"/>
        <v>1.2546888123491438E-3</v>
      </c>
      <c r="M42" s="108">
        <f t="shared" si="5"/>
        <v>1.4523737596728093E-4</v>
      </c>
      <c r="N42" s="108">
        <f t="shared" si="5"/>
        <v>1.8567912200975108E-4</v>
      </c>
      <c r="O42" s="108">
        <f t="shared" si="5"/>
        <v>2.9823629059213316E-4</v>
      </c>
      <c r="P42" s="108">
        <f t="shared" si="5"/>
        <v>7.7882377148588656E-3</v>
      </c>
      <c r="Q42" s="108">
        <f t="shared" si="5"/>
        <v>2.1903296168934764E-3</v>
      </c>
      <c r="R42" s="108">
        <f t="shared" si="5"/>
        <v>4.2596753237759011E-3</v>
      </c>
      <c r="S42" s="108">
        <f t="shared" si="5"/>
        <v>9.4357659613039484E-4</v>
      </c>
      <c r="T42" s="108">
        <f t="shared" si="5"/>
        <v>2.5809863692356368E-3</v>
      </c>
      <c r="U42" s="108">
        <f t="shared" si="5"/>
        <v>8.0876330622934613E-4</v>
      </c>
    </row>
    <row r="43" spans="1:21">
      <c r="A43" s="107" t="s">
        <v>21</v>
      </c>
      <c r="B43" s="108">
        <f>B10/B$39</f>
        <v>0.12462166700851064</v>
      </c>
      <c r="C43" s="108">
        <f t="shared" ref="C43:U43" si="6">C10/C$39</f>
        <v>0.13982525748066518</v>
      </c>
      <c r="D43" s="108">
        <f t="shared" si="6"/>
        <v>0.14080963545474007</v>
      </c>
      <c r="E43" s="108">
        <f t="shared" si="6"/>
        <v>0.11835491049675646</v>
      </c>
      <c r="F43" s="108">
        <f t="shared" si="6"/>
        <v>0.11856969836961226</v>
      </c>
      <c r="G43" s="108">
        <f t="shared" si="6"/>
        <v>0.11442870984259196</v>
      </c>
      <c r="H43" s="108">
        <f t="shared" si="6"/>
        <v>0.11542145453812255</v>
      </c>
      <c r="I43" s="108">
        <f t="shared" si="6"/>
        <v>0.11723757134234955</v>
      </c>
      <c r="J43" s="108">
        <f t="shared" si="6"/>
        <v>0.11852043623834985</v>
      </c>
      <c r="K43" s="108">
        <f t="shared" si="6"/>
        <v>0.1194576181353415</v>
      </c>
      <c r="L43" s="108">
        <f t="shared" si="6"/>
        <v>0.11984089740711512</v>
      </c>
      <c r="M43" s="108">
        <f t="shared" si="6"/>
        <v>0.11675535829092402</v>
      </c>
      <c r="N43" s="108">
        <f t="shared" si="6"/>
        <v>0.1237635183250079</v>
      </c>
      <c r="O43" s="108">
        <f t="shared" si="6"/>
        <v>0.12805604931591211</v>
      </c>
      <c r="P43" s="108">
        <f t="shared" si="6"/>
        <v>0.13228184498623619</v>
      </c>
      <c r="Q43" s="108">
        <f t="shared" si="6"/>
        <v>0.13058711545609178</v>
      </c>
      <c r="R43" s="108">
        <f t="shared" si="6"/>
        <v>0.12949022468277133</v>
      </c>
      <c r="S43" s="108">
        <f t="shared" si="6"/>
        <v>0.13109337495306883</v>
      </c>
      <c r="T43" s="108">
        <f t="shared" si="6"/>
        <v>0.13122395791588023</v>
      </c>
      <c r="U43" s="108">
        <f t="shared" si="6"/>
        <v>0.13142125269082419</v>
      </c>
    </row>
    <row r="44" spans="1:21">
      <c r="A44" s="107" t="s">
        <v>22</v>
      </c>
      <c r="B44" s="108">
        <f>B11/B$39</f>
        <v>1.6136524332711587E-2</v>
      </c>
      <c r="C44" s="108">
        <f t="shared" ref="C44:U44" si="7">C11/C$39</f>
        <v>4.0279196259928561E-3</v>
      </c>
      <c r="D44" s="108">
        <f t="shared" si="7"/>
        <v>3.6486261152477903E-3</v>
      </c>
      <c r="E44" s="108">
        <f t="shared" si="7"/>
        <v>3.5618363757865907E-3</v>
      </c>
      <c r="F44" s="108">
        <f t="shared" si="7"/>
        <v>3.2523992308540689E-3</v>
      </c>
      <c r="G44" s="108">
        <f t="shared" si="7"/>
        <v>3.2167547429387071E-3</v>
      </c>
      <c r="H44" s="108">
        <f t="shared" si="7"/>
        <v>3.0052058939283141E-3</v>
      </c>
      <c r="I44" s="108">
        <f t="shared" si="7"/>
        <v>2.7793453787478268E-3</v>
      </c>
      <c r="J44" s="108">
        <f t="shared" si="7"/>
        <v>2.6809212134036283E-3</v>
      </c>
      <c r="K44" s="108">
        <f t="shared" si="7"/>
        <v>2.4278544888393229E-3</v>
      </c>
      <c r="L44" s="108">
        <f t="shared" si="7"/>
        <v>2.2443497739614367E-3</v>
      </c>
      <c r="M44" s="108">
        <f t="shared" si="7"/>
        <v>2.2340735921011524E-3</v>
      </c>
      <c r="N44" s="108">
        <f t="shared" si="7"/>
        <v>2.3417925387918775E-3</v>
      </c>
      <c r="O44" s="108">
        <f t="shared" si="7"/>
        <v>2.3387359215017588E-3</v>
      </c>
      <c r="P44" s="108">
        <f t="shared" si="7"/>
        <v>2.5208827525167363E-3</v>
      </c>
      <c r="Q44" s="108">
        <f t="shared" si="7"/>
        <v>2.5029669406581977E-3</v>
      </c>
      <c r="R44" s="108">
        <f t="shared" si="7"/>
        <v>2.488319147737878E-3</v>
      </c>
      <c r="S44" s="108">
        <f t="shared" si="7"/>
        <v>2.5409700462724022E-3</v>
      </c>
      <c r="T44" s="108">
        <f t="shared" si="7"/>
        <v>2.539978882386924E-3</v>
      </c>
      <c r="U44" s="108">
        <f t="shared" si="7"/>
        <v>2.4906444587399529E-3</v>
      </c>
    </row>
    <row r="45" spans="1:21">
      <c r="A45" s="104" t="s">
        <v>49</v>
      </c>
      <c r="B45" s="105">
        <f>B12/B$39</f>
        <v>0.40260729697689829</v>
      </c>
      <c r="C45" s="105">
        <f t="shared" ref="C45:U45" si="8">C12/C$39</f>
        <v>0.40733642961485977</v>
      </c>
      <c r="D45" s="105">
        <f t="shared" si="8"/>
        <v>0.42339471915943289</v>
      </c>
      <c r="E45" s="105">
        <f t="shared" si="8"/>
        <v>0.41095017311352305</v>
      </c>
      <c r="F45" s="105">
        <f t="shared" si="8"/>
        <v>0.41182812217318271</v>
      </c>
      <c r="G45" s="105">
        <f t="shared" si="8"/>
        <v>0.40034158257235197</v>
      </c>
      <c r="H45" s="105">
        <f t="shared" si="8"/>
        <v>0.40079134266750538</v>
      </c>
      <c r="I45" s="105">
        <f t="shared" si="8"/>
        <v>0.39740628102345865</v>
      </c>
      <c r="J45" s="105">
        <f t="shared" si="8"/>
        <v>0.39950901048276133</v>
      </c>
      <c r="K45" s="105">
        <f t="shared" si="8"/>
        <v>0.39286729753156624</v>
      </c>
      <c r="L45" s="105">
        <f t="shared" si="8"/>
        <v>0.390736263472305</v>
      </c>
      <c r="M45" s="105">
        <f t="shared" si="8"/>
        <v>0.40211646359254011</v>
      </c>
      <c r="N45" s="105">
        <f t="shared" si="8"/>
        <v>0.41493446365343611</v>
      </c>
      <c r="O45" s="105">
        <f t="shared" si="8"/>
        <v>0.41318770257256054</v>
      </c>
      <c r="P45" s="105">
        <f t="shared" si="8"/>
        <v>0.41828098164585109</v>
      </c>
      <c r="Q45" s="105">
        <f t="shared" si="8"/>
        <v>0.41577961534897301</v>
      </c>
      <c r="R45" s="105">
        <f t="shared" si="8"/>
        <v>0.41565607939141497</v>
      </c>
      <c r="S45" s="105">
        <f t="shared" si="8"/>
        <v>0.43540178036310612</v>
      </c>
      <c r="T45" s="105">
        <f t="shared" si="8"/>
        <v>0.43430283730801506</v>
      </c>
      <c r="U45" s="105">
        <f t="shared" si="8"/>
        <v>0.43501936452861906</v>
      </c>
    </row>
    <row r="46" spans="1:21">
      <c r="A46" s="104" t="s">
        <v>50</v>
      </c>
      <c r="B46" s="105">
        <f>B13/B$39</f>
        <v>1.4817185865257179E-3</v>
      </c>
      <c r="C46" s="105">
        <f t="shared" ref="C46:U46" si="9">C13/C$39</f>
        <v>1.1385126137710001E-3</v>
      </c>
      <c r="D46" s="105">
        <f t="shared" si="9"/>
        <v>1.1776862574102973E-3</v>
      </c>
      <c r="E46" s="105">
        <f t="shared" si="9"/>
        <v>1.2491957037175413E-3</v>
      </c>
      <c r="F46" s="105">
        <f t="shared" si="9"/>
        <v>1.2163444277990827E-3</v>
      </c>
      <c r="G46" s="105">
        <f t="shared" si="9"/>
        <v>1.3349370861493381E-3</v>
      </c>
      <c r="H46" s="105">
        <f t="shared" si="9"/>
        <v>1.1997736206489735E-3</v>
      </c>
      <c r="I46" s="105">
        <f t="shared" si="9"/>
        <v>1.0613801566623851E-3</v>
      </c>
      <c r="J46" s="105">
        <f t="shared" si="9"/>
        <v>1.0745247222623121E-3</v>
      </c>
      <c r="K46" s="105">
        <f t="shared" si="9"/>
        <v>1.1428445234559176E-3</v>
      </c>
      <c r="L46" s="105">
        <f t="shared" si="9"/>
        <v>1.2063799382907811E-3</v>
      </c>
      <c r="M46" s="105">
        <f t="shared" si="9"/>
        <v>1.3626493362974667E-3</v>
      </c>
      <c r="N46" s="105">
        <f t="shared" si="9"/>
        <v>1.4040819226222314E-3</v>
      </c>
      <c r="O46" s="105">
        <f t="shared" si="9"/>
        <v>1.3540050071852289E-3</v>
      </c>
      <c r="P46" s="105">
        <f t="shared" si="9"/>
        <v>1.2798230056891118E-3</v>
      </c>
      <c r="Q46" s="105">
        <f t="shared" si="9"/>
        <v>1.3888072350504556E-3</v>
      </c>
      <c r="R46" s="105">
        <f t="shared" si="9"/>
        <v>1.4180612308344357E-3</v>
      </c>
      <c r="S46" s="105">
        <f t="shared" si="9"/>
        <v>1.2902976550759468E-3</v>
      </c>
      <c r="T46" s="105">
        <f t="shared" si="9"/>
        <v>1.1805185607962709E-3</v>
      </c>
      <c r="U46" s="105">
        <f t="shared" si="9"/>
        <v>0</v>
      </c>
    </row>
    <row r="47" spans="1:21">
      <c r="A47" s="104" t="s">
        <v>51</v>
      </c>
      <c r="B47" s="105">
        <f>B14/B$39</f>
        <v>0.40408901556342397</v>
      </c>
      <c r="C47" s="105">
        <f t="shared" ref="C47:U47" si="10">C14/C$39</f>
        <v>0.40847494222863079</v>
      </c>
      <c r="D47" s="105">
        <f t="shared" si="10"/>
        <v>0.42457240541684321</v>
      </c>
      <c r="E47" s="105">
        <f t="shared" si="10"/>
        <v>0.41219936881724056</v>
      </c>
      <c r="F47" s="105">
        <f t="shared" si="10"/>
        <v>0.41304446660098176</v>
      </c>
      <c r="G47" s="105">
        <f t="shared" si="10"/>
        <v>0.40167651965850132</v>
      </c>
      <c r="H47" s="105">
        <f t="shared" si="10"/>
        <v>0.40199111628815437</v>
      </c>
      <c r="I47" s="105">
        <f t="shared" si="10"/>
        <v>0.39846766118012106</v>
      </c>
      <c r="J47" s="105">
        <f t="shared" si="10"/>
        <v>0.4005835352050236</v>
      </c>
      <c r="K47" s="105">
        <f t="shared" si="10"/>
        <v>0.39401014205502216</v>
      </c>
      <c r="L47" s="105">
        <f t="shared" si="10"/>
        <v>0.39194264341059581</v>
      </c>
      <c r="M47" s="105">
        <f t="shared" si="10"/>
        <v>0.40347911292883754</v>
      </c>
      <c r="N47" s="105">
        <f t="shared" si="10"/>
        <v>0.41633854557605832</v>
      </c>
      <c r="O47" s="105">
        <f t="shared" si="10"/>
        <v>0.41454170757974579</v>
      </c>
      <c r="P47" s="105">
        <f t="shared" si="10"/>
        <v>0.41956080465154022</v>
      </c>
      <c r="Q47" s="105">
        <f t="shared" si="10"/>
        <v>0.41716842258402348</v>
      </c>
      <c r="R47" s="105">
        <f t="shared" si="10"/>
        <v>0.4170741406222494</v>
      </c>
      <c r="S47" s="105">
        <f t="shared" si="10"/>
        <v>0.43669207801818205</v>
      </c>
      <c r="T47" s="105">
        <f t="shared" si="10"/>
        <v>0.43548335586881137</v>
      </c>
      <c r="U47" s="105">
        <f t="shared" si="10"/>
        <v>0.43501936452861906</v>
      </c>
    </row>
    <row r="48" spans="1:21">
      <c r="Q48" s="101"/>
    </row>
    <row r="49" spans="1:21" ht="15" thickBot="1">
      <c r="B49" s="7">
        <v>1995</v>
      </c>
      <c r="C49" s="7">
        <v>1996</v>
      </c>
      <c r="D49" s="7">
        <v>1997</v>
      </c>
      <c r="E49" s="7">
        <v>1998</v>
      </c>
      <c r="F49" s="7">
        <v>1999</v>
      </c>
      <c r="G49" s="7">
        <v>2000</v>
      </c>
      <c r="H49" s="7">
        <v>2001</v>
      </c>
      <c r="I49" s="7">
        <v>2002</v>
      </c>
      <c r="J49" s="7">
        <v>2003</v>
      </c>
      <c r="K49" s="7">
        <v>2004</v>
      </c>
      <c r="L49" s="7">
        <v>2005</v>
      </c>
      <c r="M49" s="7">
        <v>2006</v>
      </c>
      <c r="N49" s="7">
        <v>2007</v>
      </c>
      <c r="O49" s="7">
        <v>2008</v>
      </c>
      <c r="P49" s="7">
        <v>2009</v>
      </c>
      <c r="Q49" s="7">
        <v>2010</v>
      </c>
      <c r="R49" s="7">
        <v>2011</v>
      </c>
      <c r="S49" s="7">
        <v>2012</v>
      </c>
      <c r="T49" s="7">
        <v>2013</v>
      </c>
      <c r="U49" s="7">
        <v>2014</v>
      </c>
    </row>
    <row r="50" spans="1:21">
      <c r="A50" s="104" t="s">
        <v>197</v>
      </c>
      <c r="B50" s="106">
        <f>B40+B41+B42+B43+B44</f>
        <v>0.40260729697689829</v>
      </c>
      <c r="C50" s="106">
        <f t="shared" ref="C50:U50" si="11">C40+C41+C42+C43+C44</f>
        <v>0.40733642961485977</v>
      </c>
      <c r="D50" s="106">
        <f t="shared" si="11"/>
        <v>0.42339471915943289</v>
      </c>
      <c r="E50" s="106">
        <f t="shared" si="11"/>
        <v>0.41095017311352305</v>
      </c>
      <c r="F50" s="106">
        <f t="shared" si="11"/>
        <v>0.41182812217318265</v>
      </c>
      <c r="G50" s="106">
        <f t="shared" si="11"/>
        <v>0.40034158257235192</v>
      </c>
      <c r="H50" s="106">
        <f t="shared" si="11"/>
        <v>0.40079134266750532</v>
      </c>
      <c r="I50" s="106">
        <f t="shared" si="11"/>
        <v>0.39740628102345865</v>
      </c>
      <c r="J50" s="106">
        <f t="shared" si="11"/>
        <v>0.39950901048276127</v>
      </c>
      <c r="K50" s="106">
        <f t="shared" si="11"/>
        <v>0.39286729753156618</v>
      </c>
      <c r="L50" s="106">
        <f t="shared" si="11"/>
        <v>0.390736263472305</v>
      </c>
      <c r="M50" s="106">
        <f t="shared" si="11"/>
        <v>0.40211646359254011</v>
      </c>
      <c r="N50" s="106">
        <f t="shared" si="11"/>
        <v>0.414934463653436</v>
      </c>
      <c r="O50" s="106">
        <f t="shared" si="11"/>
        <v>0.41318770257256049</v>
      </c>
      <c r="P50" s="106">
        <f t="shared" si="11"/>
        <v>0.41828098164585109</v>
      </c>
      <c r="Q50" s="106">
        <f t="shared" si="11"/>
        <v>0.41577961534897301</v>
      </c>
      <c r="R50" s="106">
        <f t="shared" si="11"/>
        <v>0.41565607939141502</v>
      </c>
      <c r="S50" s="106">
        <f t="shared" si="11"/>
        <v>0.43540178036310612</v>
      </c>
      <c r="T50" s="106">
        <f t="shared" si="11"/>
        <v>0.43430283730801517</v>
      </c>
      <c r="U50" s="106">
        <f t="shared" si="11"/>
        <v>0.43501936452861906</v>
      </c>
    </row>
    <row r="51" spans="1:21">
      <c r="Q51" s="101"/>
    </row>
    <row r="52" spans="1:21">
      <c r="Q52" s="101"/>
    </row>
    <row r="53" spans="1:21">
      <c r="Q53" s="101"/>
    </row>
    <row r="54" spans="1:21">
      <c r="Q54" s="101"/>
    </row>
    <row r="55" spans="1:21">
      <c r="Q55" s="101"/>
    </row>
    <row r="56" spans="1:21">
      <c r="Q56" s="101"/>
    </row>
  </sheetData>
  <mergeCells count="3">
    <mergeCell ref="A1:L1"/>
    <mergeCell ref="B5:T5"/>
    <mergeCell ref="B16:T16"/>
  </mergeCells>
  <printOptions horizontalCentered="1"/>
  <pageMargins left="0.23622047244094491" right="0" top="0.78740157480314965" bottom="0.78740157480314965" header="0.19685039370078741" footer="0.15748031496062992"/>
  <pageSetup paperSize="9" scale="50" fitToWidth="3" orientation="landscape"/>
  <headerFooter alignWithMargins="0">
    <oddHeader>&amp;C&amp;F</oddHeader>
  </headerFooter>
  <ignoredErrors>
    <ignoredError sqref="U14 U46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1"/>
  <sheetViews>
    <sheetView zoomScaleSheetLayoutView="100" workbookViewId="0">
      <selection sqref="A1:XFD1048576"/>
    </sheetView>
  </sheetViews>
  <sheetFormatPr baseColWidth="10" defaultColWidth="8.83203125" defaultRowHeight="14" x14ac:dyDescent="0"/>
  <cols>
    <col min="1" max="1" width="45.6640625" style="21" customWidth="1"/>
    <col min="2" max="17" width="7.6640625" style="2" customWidth="1"/>
    <col min="18" max="21" width="7.6640625" style="3" customWidth="1"/>
    <col min="22" max="16384" width="8.83203125" style="3"/>
  </cols>
  <sheetData>
    <row r="1" spans="1:70" ht="12" customHeight="1">
      <c r="A1" s="43" t="s">
        <v>200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70" ht="15" thickBo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70" ht="12" customHeight="1" thickBot="1">
      <c r="A3" s="6"/>
      <c r="B3" s="7">
        <v>1995</v>
      </c>
      <c r="C3" s="7">
        <v>1996</v>
      </c>
      <c r="D3" s="7">
        <v>1997</v>
      </c>
      <c r="E3" s="7">
        <v>1998</v>
      </c>
      <c r="F3" s="7">
        <v>1999</v>
      </c>
      <c r="G3" s="7">
        <v>2000</v>
      </c>
      <c r="H3" s="7">
        <v>2001</v>
      </c>
      <c r="I3" s="7">
        <v>2002</v>
      </c>
      <c r="J3" s="7">
        <v>2003</v>
      </c>
      <c r="K3" s="7">
        <v>2004</v>
      </c>
      <c r="L3" s="7">
        <v>2005</v>
      </c>
      <c r="M3" s="7">
        <v>2006</v>
      </c>
      <c r="N3" s="7">
        <v>2007</v>
      </c>
      <c r="O3" s="7">
        <v>2008</v>
      </c>
      <c r="P3" s="7">
        <v>2009</v>
      </c>
      <c r="Q3" s="7">
        <v>2010</v>
      </c>
      <c r="R3" s="7">
        <v>2011</v>
      </c>
      <c r="S3" s="7">
        <v>2012</v>
      </c>
      <c r="T3" s="7">
        <v>2013</v>
      </c>
    </row>
    <row r="4" spans="1:70" ht="10" customHeight="1">
      <c r="A4" s="8"/>
      <c r="R4" s="2"/>
    </row>
    <row r="5" spans="1:70" ht="10" customHeight="1">
      <c r="A5" s="9" t="s">
        <v>94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70" s="13" customFormat="1" ht="10" customHeight="1">
      <c r="A6" s="44" t="s">
        <v>95</v>
      </c>
      <c r="B6" s="12">
        <v>52493</v>
      </c>
      <c r="C6" s="12">
        <v>54000</v>
      </c>
      <c r="D6" s="12">
        <v>59080</v>
      </c>
      <c r="E6" s="12">
        <v>66410</v>
      </c>
      <c r="F6" s="12">
        <v>68653</v>
      </c>
      <c r="G6" s="12">
        <v>77460</v>
      </c>
      <c r="H6" s="12">
        <v>77823</v>
      </c>
      <c r="I6" s="12">
        <v>80032</v>
      </c>
      <c r="J6" s="12">
        <v>79099</v>
      </c>
      <c r="K6" s="12">
        <v>81515</v>
      </c>
      <c r="L6" s="12">
        <v>85324</v>
      </c>
      <c r="M6" s="12">
        <v>92992</v>
      </c>
      <c r="N6" s="12">
        <v>95622</v>
      </c>
      <c r="O6" s="12">
        <v>93753</v>
      </c>
      <c r="P6" s="12">
        <v>86544</v>
      </c>
      <c r="Q6" s="12">
        <v>97586</v>
      </c>
      <c r="R6" s="12">
        <v>98650</v>
      </c>
      <c r="S6" s="12">
        <v>96170</v>
      </c>
      <c r="T6" s="12">
        <v>93812</v>
      </c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</row>
    <row r="7" spans="1:70" s="13" customFormat="1" ht="10" customHeight="1">
      <c r="A7" s="44" t="s">
        <v>96</v>
      </c>
      <c r="B7" s="12">
        <v>229</v>
      </c>
      <c r="C7" s="12">
        <v>252</v>
      </c>
      <c r="D7" s="12">
        <v>130</v>
      </c>
      <c r="E7" s="12">
        <v>76</v>
      </c>
      <c r="F7" s="12">
        <v>81</v>
      </c>
      <c r="G7" s="12">
        <v>85</v>
      </c>
      <c r="H7" s="12">
        <v>12</v>
      </c>
      <c r="I7" s="12">
        <v>13</v>
      </c>
      <c r="J7" s="12">
        <v>51</v>
      </c>
      <c r="K7" s="12">
        <v>48</v>
      </c>
      <c r="L7" s="12">
        <v>46</v>
      </c>
      <c r="M7" s="12">
        <v>45</v>
      </c>
      <c r="N7" s="12">
        <v>42</v>
      </c>
      <c r="O7" s="12">
        <v>37</v>
      </c>
      <c r="P7" s="12">
        <v>40</v>
      </c>
      <c r="Q7" s="12">
        <v>41</v>
      </c>
      <c r="R7" s="12">
        <v>38</v>
      </c>
      <c r="S7" s="12">
        <v>43</v>
      </c>
      <c r="T7" s="12">
        <v>56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</row>
    <row r="8" spans="1:70" s="13" customFormat="1" ht="10" customHeight="1">
      <c r="A8" s="11" t="s">
        <v>97</v>
      </c>
      <c r="B8" s="12">
        <v>155</v>
      </c>
      <c r="C8" s="12">
        <v>133</v>
      </c>
      <c r="D8" s="12">
        <v>116</v>
      </c>
      <c r="E8" s="12">
        <v>136</v>
      </c>
      <c r="F8" s="12">
        <v>104</v>
      </c>
      <c r="G8" s="12">
        <v>98</v>
      </c>
      <c r="H8" s="12">
        <v>74</v>
      </c>
      <c r="I8" s="12">
        <v>105</v>
      </c>
      <c r="J8" s="12">
        <v>89</v>
      </c>
      <c r="K8" s="12">
        <v>55</v>
      </c>
      <c r="L8" s="12">
        <v>45</v>
      </c>
      <c r="M8" s="12">
        <v>54</v>
      </c>
      <c r="N8" s="12">
        <v>31</v>
      </c>
      <c r="O8" s="12">
        <v>30</v>
      </c>
      <c r="P8" s="12">
        <v>19</v>
      </c>
      <c r="Q8" s="12">
        <v>13</v>
      </c>
      <c r="R8" s="12">
        <v>10</v>
      </c>
      <c r="S8" s="12">
        <v>11</v>
      </c>
      <c r="T8" s="12">
        <v>11</v>
      </c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</row>
    <row r="9" spans="1:70" ht="10" customHeight="1">
      <c r="A9" s="11" t="s">
        <v>98</v>
      </c>
      <c r="B9" s="12">
        <v>1</v>
      </c>
      <c r="C9" s="12">
        <v>3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</row>
    <row r="10" spans="1:70" ht="10" customHeight="1">
      <c r="A10" s="11" t="s">
        <v>99</v>
      </c>
      <c r="B10" s="12">
        <v>22844</v>
      </c>
      <c r="C10" s="12">
        <v>22345</v>
      </c>
      <c r="D10" s="12">
        <v>22986</v>
      </c>
      <c r="E10" s="12">
        <v>23349</v>
      </c>
      <c r="F10" s="12">
        <v>24657</v>
      </c>
      <c r="G10" s="12">
        <v>22069</v>
      </c>
      <c r="H10" s="12">
        <v>22819</v>
      </c>
      <c r="I10" s="12">
        <v>23112</v>
      </c>
      <c r="J10" s="12">
        <v>23723</v>
      </c>
      <c r="K10" s="12">
        <v>22818</v>
      </c>
      <c r="L10" s="12">
        <v>23236</v>
      </c>
      <c r="M10" s="12">
        <v>23670</v>
      </c>
      <c r="N10" s="12">
        <v>23255</v>
      </c>
      <c r="O10" s="12">
        <v>23448</v>
      </c>
      <c r="P10" s="12">
        <v>23157</v>
      </c>
      <c r="Q10" s="12">
        <v>22884</v>
      </c>
      <c r="R10" s="12">
        <v>23771</v>
      </c>
      <c r="S10" s="12">
        <v>27680</v>
      </c>
      <c r="T10" s="12">
        <v>27513</v>
      </c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</row>
    <row r="11" spans="1:70" ht="10" customHeight="1">
      <c r="A11" s="11" t="s">
        <v>100</v>
      </c>
      <c r="B11" s="12">
        <v>0</v>
      </c>
      <c r="C11" s="12">
        <v>315</v>
      </c>
      <c r="D11" s="12">
        <v>360</v>
      </c>
      <c r="E11" s="12">
        <v>343</v>
      </c>
      <c r="F11" s="12">
        <v>284</v>
      </c>
      <c r="G11" s="12">
        <v>322</v>
      </c>
      <c r="H11" s="12">
        <v>289</v>
      </c>
      <c r="I11" s="12">
        <v>251</v>
      </c>
      <c r="J11" s="12">
        <v>231</v>
      </c>
      <c r="K11" s="12">
        <v>235</v>
      </c>
      <c r="L11" s="12">
        <v>234</v>
      </c>
      <c r="M11" s="12">
        <v>233</v>
      </c>
      <c r="N11" s="12">
        <v>229</v>
      </c>
      <c r="O11" s="12">
        <v>192</v>
      </c>
      <c r="P11" s="12">
        <v>186</v>
      </c>
      <c r="Q11" s="12">
        <v>173</v>
      </c>
      <c r="R11" s="12">
        <v>159</v>
      </c>
      <c r="S11" s="12">
        <v>134</v>
      </c>
      <c r="T11" s="12">
        <v>122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</row>
    <row r="12" spans="1:70" ht="10" customHeight="1">
      <c r="A12" s="11" t="s">
        <v>101</v>
      </c>
      <c r="B12" s="12">
        <v>229</v>
      </c>
      <c r="C12" s="12">
        <v>219</v>
      </c>
      <c r="D12" s="12">
        <v>229</v>
      </c>
      <c r="E12" s="12">
        <v>236</v>
      </c>
      <c r="F12" s="12">
        <v>242</v>
      </c>
      <c r="G12" s="12">
        <v>244</v>
      </c>
      <c r="H12" s="12">
        <v>265</v>
      </c>
      <c r="I12" s="12">
        <v>279</v>
      </c>
      <c r="J12" s="12">
        <v>329</v>
      </c>
      <c r="K12" s="12">
        <v>331</v>
      </c>
      <c r="L12" s="12">
        <v>413</v>
      </c>
      <c r="M12" s="12">
        <v>471</v>
      </c>
      <c r="N12" s="12">
        <v>492</v>
      </c>
      <c r="O12" s="12">
        <v>553</v>
      </c>
      <c r="P12" s="12">
        <v>463</v>
      </c>
      <c r="Q12" s="12">
        <v>476</v>
      </c>
      <c r="R12" s="12">
        <v>528</v>
      </c>
      <c r="S12" s="12">
        <v>494</v>
      </c>
      <c r="T12" s="12">
        <v>532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</row>
    <row r="13" spans="1:70" s="15" customFormat="1" ht="10" customHeight="1">
      <c r="A13" s="11" t="s">
        <v>102</v>
      </c>
      <c r="B13" s="12">
        <v>526</v>
      </c>
      <c r="C13" s="12">
        <v>541</v>
      </c>
      <c r="D13" s="12">
        <v>679</v>
      </c>
      <c r="E13" s="12">
        <v>693</v>
      </c>
      <c r="F13" s="12">
        <v>756</v>
      </c>
      <c r="G13" s="12">
        <v>616</v>
      </c>
      <c r="H13" s="12">
        <v>581</v>
      </c>
      <c r="I13" s="12">
        <v>647</v>
      </c>
      <c r="J13" s="12">
        <v>637</v>
      </c>
      <c r="K13" s="12">
        <v>601</v>
      </c>
      <c r="L13" s="12">
        <v>710</v>
      </c>
      <c r="M13" s="12">
        <v>487</v>
      </c>
      <c r="N13" s="12">
        <v>447</v>
      </c>
      <c r="O13" s="12">
        <v>469</v>
      </c>
      <c r="P13" s="12">
        <v>504</v>
      </c>
      <c r="Q13" s="12">
        <v>584</v>
      </c>
      <c r="R13" s="12">
        <v>519</v>
      </c>
      <c r="S13" s="12">
        <v>564</v>
      </c>
      <c r="T13" s="12">
        <v>564</v>
      </c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</row>
    <row r="14" spans="1:70" ht="10" customHeight="1">
      <c r="A14" s="11" t="s">
        <v>103</v>
      </c>
      <c r="B14" s="12">
        <v>1590</v>
      </c>
      <c r="C14" s="12">
        <v>2038</v>
      </c>
      <c r="D14" s="12">
        <v>1962</v>
      </c>
      <c r="E14" s="12">
        <v>1741</v>
      </c>
      <c r="F14" s="12">
        <v>1828</v>
      </c>
      <c r="G14" s="12">
        <v>1854</v>
      </c>
      <c r="H14" s="12">
        <v>2871</v>
      </c>
      <c r="I14" s="12">
        <v>3198</v>
      </c>
      <c r="J14" s="12">
        <v>3005</v>
      </c>
      <c r="K14" s="12">
        <v>3633</v>
      </c>
      <c r="L14" s="12">
        <v>4375</v>
      </c>
      <c r="M14" s="12">
        <v>4916</v>
      </c>
      <c r="N14" s="12">
        <v>4027</v>
      </c>
      <c r="O14" s="12">
        <v>3882</v>
      </c>
      <c r="P14" s="12">
        <v>4407</v>
      </c>
      <c r="Q14" s="12">
        <v>5605</v>
      </c>
      <c r="R14" s="12">
        <v>8714</v>
      </c>
      <c r="S14" s="12">
        <v>12921</v>
      </c>
      <c r="T14" s="12">
        <v>13704</v>
      </c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</row>
    <row r="15" spans="1:70" ht="10" customHeight="1">
      <c r="A15" s="11" t="s">
        <v>104</v>
      </c>
      <c r="B15" s="12">
        <v>3410</v>
      </c>
      <c r="C15" s="12">
        <v>4054</v>
      </c>
      <c r="D15" s="12">
        <v>4443</v>
      </c>
      <c r="E15" s="12">
        <v>4130</v>
      </c>
      <c r="F15" s="12">
        <v>4180</v>
      </c>
      <c r="G15" s="12">
        <v>4561</v>
      </c>
      <c r="H15" s="12">
        <v>4014</v>
      </c>
      <c r="I15" s="12">
        <v>3178</v>
      </c>
      <c r="J15" s="12">
        <v>4371</v>
      </c>
      <c r="K15" s="12">
        <v>4047</v>
      </c>
      <c r="L15" s="12">
        <v>4547</v>
      </c>
      <c r="M15" s="12">
        <v>4537</v>
      </c>
      <c r="N15" s="12">
        <v>4684</v>
      </c>
      <c r="O15" s="12">
        <v>2748</v>
      </c>
      <c r="P15" s="12">
        <v>4908</v>
      </c>
      <c r="Q15" s="12">
        <v>4672</v>
      </c>
      <c r="R15" s="12">
        <v>5283</v>
      </c>
      <c r="S15" s="12">
        <v>4332</v>
      </c>
      <c r="T15" s="12">
        <v>4058</v>
      </c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</row>
    <row r="16" spans="1:70" ht="10" customHeight="1">
      <c r="A16" s="11" t="s">
        <v>105</v>
      </c>
      <c r="B16" s="12">
        <v>920</v>
      </c>
      <c r="C16" s="12">
        <v>868</v>
      </c>
      <c r="D16" s="12">
        <v>927</v>
      </c>
      <c r="E16" s="12">
        <v>917</v>
      </c>
      <c r="F16" s="12">
        <v>950</v>
      </c>
      <c r="G16" s="12">
        <v>1220</v>
      </c>
      <c r="H16" s="12">
        <v>1241</v>
      </c>
      <c r="I16" s="12">
        <v>1321</v>
      </c>
      <c r="J16" s="12">
        <v>1355</v>
      </c>
      <c r="K16" s="12">
        <v>1437</v>
      </c>
      <c r="L16" s="12">
        <v>1420</v>
      </c>
      <c r="M16" s="12">
        <v>1448</v>
      </c>
      <c r="N16" s="12">
        <v>1530</v>
      </c>
      <c r="O16" s="12">
        <v>1627</v>
      </c>
      <c r="P16" s="12">
        <v>1553</v>
      </c>
      <c r="Q16" s="12">
        <v>1547</v>
      </c>
      <c r="R16" s="12">
        <v>1647</v>
      </c>
      <c r="S16" s="12">
        <v>174</v>
      </c>
      <c r="T16" s="12">
        <v>116</v>
      </c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</row>
    <row r="17" spans="1:70" ht="10" customHeight="1">
      <c r="A17" s="11" t="s">
        <v>106</v>
      </c>
      <c r="B17" s="12">
        <v>3265</v>
      </c>
      <c r="C17" s="12">
        <v>3241</v>
      </c>
      <c r="D17" s="12">
        <v>3475</v>
      </c>
      <c r="E17" s="12">
        <v>3834</v>
      </c>
      <c r="F17" s="12">
        <v>4328</v>
      </c>
      <c r="G17" s="12">
        <v>3806</v>
      </c>
      <c r="H17" s="12">
        <v>3830</v>
      </c>
      <c r="I17" s="12">
        <v>4611</v>
      </c>
      <c r="J17" s="12">
        <v>4563</v>
      </c>
      <c r="K17" s="12">
        <v>5281</v>
      </c>
      <c r="L17" s="12">
        <v>5014</v>
      </c>
      <c r="M17" s="12">
        <v>6057</v>
      </c>
      <c r="N17" s="12">
        <v>6433</v>
      </c>
      <c r="O17" s="12">
        <v>5921</v>
      </c>
      <c r="P17" s="12">
        <v>5289</v>
      </c>
      <c r="Q17" s="12">
        <v>5652</v>
      </c>
      <c r="R17" s="12">
        <v>5334</v>
      </c>
      <c r="S17" s="12">
        <v>4490</v>
      </c>
      <c r="T17" s="12">
        <v>4324</v>
      </c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</row>
    <row r="18" spans="1:70" ht="10" customHeight="1">
      <c r="A18" s="11" t="s">
        <v>107</v>
      </c>
      <c r="B18" s="12">
        <v>3695</v>
      </c>
      <c r="C18" s="12">
        <v>4317</v>
      </c>
      <c r="D18" s="12">
        <v>4320</v>
      </c>
      <c r="E18" s="12">
        <v>4388</v>
      </c>
      <c r="F18" s="12">
        <v>3815</v>
      </c>
      <c r="G18" s="12">
        <v>4072</v>
      </c>
      <c r="H18" s="12">
        <v>4059</v>
      </c>
      <c r="I18" s="12">
        <v>3832</v>
      </c>
      <c r="J18" s="12">
        <v>3765</v>
      </c>
      <c r="K18" s="12">
        <v>4289</v>
      </c>
      <c r="L18" s="12">
        <v>4649</v>
      </c>
      <c r="M18" s="12">
        <v>5493</v>
      </c>
      <c r="N18" s="12">
        <v>5300</v>
      </c>
      <c r="O18" s="12">
        <v>5100</v>
      </c>
      <c r="P18" s="12">
        <v>5461</v>
      </c>
      <c r="Q18" s="12">
        <v>5310</v>
      </c>
      <c r="R18" s="12">
        <v>5292</v>
      </c>
      <c r="S18" s="12">
        <v>5063</v>
      </c>
      <c r="T18" s="12">
        <v>6843</v>
      </c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</row>
    <row r="19" spans="1:70" ht="10" customHeight="1">
      <c r="A19" s="11" t="s">
        <v>108</v>
      </c>
      <c r="B19" s="12">
        <v>2728</v>
      </c>
      <c r="C19" s="12">
        <v>2964</v>
      </c>
      <c r="D19" s="12">
        <v>3091</v>
      </c>
      <c r="E19" s="12">
        <v>3522</v>
      </c>
      <c r="F19" s="12">
        <v>3002</v>
      </c>
      <c r="G19" s="12">
        <v>3063</v>
      </c>
      <c r="H19" s="12">
        <v>2446</v>
      </c>
      <c r="I19" s="12">
        <v>2537</v>
      </c>
      <c r="J19" s="12">
        <v>2748</v>
      </c>
      <c r="K19" s="12">
        <v>2794</v>
      </c>
      <c r="L19" s="12">
        <v>2809</v>
      </c>
      <c r="M19" s="12">
        <v>2906</v>
      </c>
      <c r="N19" s="12">
        <v>2973</v>
      </c>
      <c r="O19" s="12">
        <v>3094</v>
      </c>
      <c r="P19" s="12">
        <v>3544</v>
      </c>
      <c r="Q19" s="12">
        <v>3367</v>
      </c>
      <c r="R19" s="12">
        <v>3077</v>
      </c>
      <c r="S19" s="12">
        <v>3067</v>
      </c>
      <c r="T19" s="12">
        <v>3029</v>
      </c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</row>
    <row r="20" spans="1:70" s="13" customFormat="1" ht="10" customHeight="1">
      <c r="A20" s="44" t="s">
        <v>109</v>
      </c>
      <c r="B20" s="12">
        <v>727</v>
      </c>
      <c r="C20" s="12">
        <v>881</v>
      </c>
      <c r="D20" s="12">
        <v>1299</v>
      </c>
      <c r="E20" s="12">
        <v>1411</v>
      </c>
      <c r="F20" s="12">
        <v>1190</v>
      </c>
      <c r="G20" s="12">
        <v>1067</v>
      </c>
      <c r="H20" s="12">
        <v>1024</v>
      </c>
      <c r="I20" s="12">
        <v>1263</v>
      </c>
      <c r="J20" s="12">
        <v>1245</v>
      </c>
      <c r="K20" s="12">
        <v>1238</v>
      </c>
      <c r="L20" s="12">
        <v>1460</v>
      </c>
      <c r="M20" s="12">
        <v>2260</v>
      </c>
      <c r="N20" s="12">
        <v>2521</v>
      </c>
      <c r="O20" s="12">
        <v>2341</v>
      </c>
      <c r="P20" s="12">
        <v>2076</v>
      </c>
      <c r="Q20" s="12">
        <v>2071</v>
      </c>
      <c r="R20" s="12">
        <v>2112</v>
      </c>
      <c r="S20" s="12">
        <v>1854</v>
      </c>
      <c r="T20" s="12">
        <v>1841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</row>
    <row r="21" spans="1:70" s="13" customFormat="1" ht="10" customHeight="1">
      <c r="A21" s="44" t="s">
        <v>110</v>
      </c>
      <c r="B21" s="12">
        <v>910</v>
      </c>
      <c r="C21" s="12">
        <v>883</v>
      </c>
      <c r="D21" s="12">
        <v>943</v>
      </c>
      <c r="E21" s="12">
        <v>921</v>
      </c>
      <c r="F21" s="12">
        <v>970</v>
      </c>
      <c r="G21" s="12">
        <v>1034</v>
      </c>
      <c r="H21" s="12">
        <v>1057</v>
      </c>
      <c r="I21" s="12">
        <v>1076</v>
      </c>
      <c r="J21" s="12">
        <v>1150</v>
      </c>
      <c r="K21" s="12">
        <v>1242</v>
      </c>
      <c r="L21" s="12">
        <v>1211</v>
      </c>
      <c r="M21" s="12">
        <v>1299</v>
      </c>
      <c r="N21" s="12">
        <v>1326</v>
      </c>
      <c r="O21" s="12">
        <v>1249</v>
      </c>
      <c r="P21" s="12">
        <v>1192</v>
      </c>
      <c r="Q21" s="12">
        <v>1155</v>
      </c>
      <c r="R21" s="12">
        <v>1242</v>
      </c>
      <c r="S21" s="12">
        <v>1368</v>
      </c>
      <c r="T21" s="12">
        <v>1386</v>
      </c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</row>
    <row r="22" spans="1:70" s="13" customFormat="1" ht="10" customHeight="1">
      <c r="A22" s="44" t="s">
        <v>111</v>
      </c>
      <c r="B22" s="12">
        <v>407</v>
      </c>
      <c r="C22" s="12">
        <v>468</v>
      </c>
      <c r="D22" s="12">
        <v>456</v>
      </c>
      <c r="E22" s="12">
        <v>447</v>
      </c>
      <c r="F22" s="12">
        <v>502</v>
      </c>
      <c r="G22" s="12">
        <v>486</v>
      </c>
      <c r="H22" s="12">
        <v>581</v>
      </c>
      <c r="I22" s="12">
        <v>566</v>
      </c>
      <c r="J22" s="12">
        <v>582</v>
      </c>
      <c r="K22" s="12">
        <v>571</v>
      </c>
      <c r="L22" s="12">
        <v>603</v>
      </c>
      <c r="M22" s="12">
        <v>643</v>
      </c>
      <c r="N22" s="12">
        <v>598</v>
      </c>
      <c r="O22" s="12">
        <v>607</v>
      </c>
      <c r="P22" s="12">
        <v>569</v>
      </c>
      <c r="Q22" s="12">
        <v>570</v>
      </c>
      <c r="R22" s="12">
        <v>552</v>
      </c>
      <c r="S22" s="12">
        <v>545</v>
      </c>
      <c r="T22" s="12">
        <v>571</v>
      </c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</row>
    <row r="23" spans="1:70" s="13" customFormat="1" ht="10" customHeight="1">
      <c r="A23" s="44" t="s">
        <v>112</v>
      </c>
      <c r="B23" s="12">
        <v>12</v>
      </c>
      <c r="C23" s="12">
        <v>11</v>
      </c>
      <c r="D23" s="12">
        <v>11</v>
      </c>
      <c r="E23" s="12">
        <v>13</v>
      </c>
      <c r="F23" s="12">
        <v>11</v>
      </c>
      <c r="G23" s="12">
        <v>12</v>
      </c>
      <c r="H23" s="12">
        <v>12</v>
      </c>
      <c r="I23" s="12">
        <v>13</v>
      </c>
      <c r="J23" s="12">
        <v>13</v>
      </c>
      <c r="K23" s="12">
        <v>13</v>
      </c>
      <c r="L23" s="12">
        <v>16</v>
      </c>
      <c r="M23" s="12">
        <v>13</v>
      </c>
      <c r="N23" s="12">
        <v>14</v>
      </c>
      <c r="O23" s="12">
        <v>13</v>
      </c>
      <c r="P23" s="12">
        <v>13</v>
      </c>
      <c r="Q23" s="12">
        <v>12</v>
      </c>
      <c r="R23" s="12">
        <v>14</v>
      </c>
      <c r="S23" s="12">
        <v>14</v>
      </c>
      <c r="T23" s="12">
        <v>12</v>
      </c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</row>
    <row r="24" spans="1:70" s="15" customFormat="1" ht="10" customHeight="1">
      <c r="A24" s="11" t="s">
        <v>113</v>
      </c>
      <c r="B24" s="12">
        <v>5538</v>
      </c>
      <c r="C24" s="12">
        <v>5781</v>
      </c>
      <c r="D24" s="12">
        <v>5933</v>
      </c>
      <c r="E24" s="12">
        <v>6358</v>
      </c>
      <c r="F24" s="12">
        <v>7077</v>
      </c>
      <c r="G24" s="12">
        <v>7711</v>
      </c>
      <c r="H24" s="12">
        <v>7534</v>
      </c>
      <c r="I24" s="12">
        <v>8011</v>
      </c>
      <c r="J24" s="12">
        <v>8158</v>
      </c>
      <c r="K24" s="12">
        <v>8946</v>
      </c>
      <c r="L24" s="12">
        <v>9173</v>
      </c>
      <c r="M24" s="12">
        <v>10122</v>
      </c>
      <c r="N24" s="12">
        <v>10435</v>
      </c>
      <c r="O24" s="12">
        <v>10775</v>
      </c>
      <c r="P24" s="12">
        <v>10941</v>
      </c>
      <c r="Q24" s="12">
        <v>10978</v>
      </c>
      <c r="R24" s="12">
        <v>11243</v>
      </c>
      <c r="S24" s="12">
        <v>11358</v>
      </c>
      <c r="T24" s="12">
        <v>10679</v>
      </c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</row>
    <row r="25" spans="1:70" ht="10" customHeight="1">
      <c r="A25" s="11" t="s">
        <v>114</v>
      </c>
      <c r="B25" s="12">
        <v>211</v>
      </c>
      <c r="C25" s="12">
        <v>347</v>
      </c>
      <c r="D25" s="12">
        <v>607</v>
      </c>
      <c r="E25" s="12">
        <v>671</v>
      </c>
      <c r="F25" s="12">
        <v>566</v>
      </c>
      <c r="G25" s="12">
        <v>567</v>
      </c>
      <c r="H25" s="12">
        <v>546</v>
      </c>
      <c r="I25" s="12">
        <v>684</v>
      </c>
      <c r="J25" s="12">
        <v>663</v>
      </c>
      <c r="K25" s="12">
        <v>646</v>
      </c>
      <c r="L25" s="12">
        <v>792</v>
      </c>
      <c r="M25" s="12">
        <v>1187</v>
      </c>
      <c r="N25" s="12">
        <v>1161</v>
      </c>
      <c r="O25" s="12">
        <v>1077</v>
      </c>
      <c r="P25" s="12">
        <v>979</v>
      </c>
      <c r="Q25" s="12">
        <v>965</v>
      </c>
      <c r="R25" s="12">
        <v>983</v>
      </c>
      <c r="S25" s="12">
        <v>843</v>
      </c>
      <c r="T25" s="12">
        <v>793</v>
      </c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</row>
    <row r="26" spans="1:70" ht="10" customHeight="1">
      <c r="A26" s="11" t="s">
        <v>115</v>
      </c>
      <c r="B26" s="12">
        <v>305</v>
      </c>
      <c r="C26" s="12">
        <v>338</v>
      </c>
      <c r="D26" s="12">
        <v>213</v>
      </c>
      <c r="E26" s="12">
        <v>254</v>
      </c>
      <c r="F26" s="12">
        <v>276</v>
      </c>
      <c r="G26" s="12">
        <v>118</v>
      </c>
      <c r="H26" s="12">
        <v>84</v>
      </c>
      <c r="I26" s="12">
        <v>55</v>
      </c>
      <c r="J26" s="12">
        <v>66</v>
      </c>
      <c r="K26" s="12">
        <v>111</v>
      </c>
      <c r="L26" s="12">
        <v>66</v>
      </c>
      <c r="M26" s="12">
        <v>61</v>
      </c>
      <c r="N26" s="12">
        <v>67</v>
      </c>
      <c r="O26" s="12">
        <v>66</v>
      </c>
      <c r="P26" s="12">
        <v>56</v>
      </c>
      <c r="Q26" s="12">
        <v>58</v>
      </c>
      <c r="R26" s="12">
        <v>52</v>
      </c>
      <c r="S26" s="12">
        <v>44</v>
      </c>
      <c r="T26" s="12">
        <v>42</v>
      </c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</row>
    <row r="27" spans="1:70" ht="10" customHeight="1">
      <c r="A27" s="11" t="s">
        <v>116</v>
      </c>
      <c r="B27" s="12">
        <v>102</v>
      </c>
      <c r="C27" s="12">
        <v>122</v>
      </c>
      <c r="D27" s="12">
        <v>125</v>
      </c>
      <c r="E27" s="12">
        <v>138</v>
      </c>
      <c r="F27" s="12">
        <v>141</v>
      </c>
      <c r="G27" s="12">
        <v>158</v>
      </c>
      <c r="H27" s="12">
        <v>157</v>
      </c>
      <c r="I27" s="12">
        <v>153</v>
      </c>
      <c r="J27" s="12">
        <v>145</v>
      </c>
      <c r="K27" s="12">
        <v>145</v>
      </c>
      <c r="L27" s="12">
        <v>151</v>
      </c>
      <c r="M27" s="12">
        <v>146</v>
      </c>
      <c r="N27" s="12">
        <v>152</v>
      </c>
      <c r="O27" s="12">
        <v>155</v>
      </c>
      <c r="P27" s="12">
        <v>151</v>
      </c>
      <c r="Q27" s="12">
        <v>192</v>
      </c>
      <c r="R27" s="12">
        <v>192</v>
      </c>
      <c r="S27" s="12">
        <v>191</v>
      </c>
      <c r="T27" s="12">
        <v>143</v>
      </c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</row>
    <row r="28" spans="1:70" ht="10" customHeight="1">
      <c r="A28" s="11" t="s">
        <v>117</v>
      </c>
      <c r="B28" s="12">
        <v>112</v>
      </c>
      <c r="C28" s="12">
        <v>114</v>
      </c>
      <c r="D28" s="12">
        <v>164</v>
      </c>
      <c r="E28" s="12">
        <v>142</v>
      </c>
      <c r="F28" s="12">
        <v>192</v>
      </c>
      <c r="G28" s="12">
        <v>181</v>
      </c>
      <c r="H28" s="12">
        <v>167</v>
      </c>
      <c r="I28" s="12">
        <v>189</v>
      </c>
      <c r="J28" s="12">
        <v>174</v>
      </c>
      <c r="K28" s="12">
        <v>156</v>
      </c>
      <c r="L28" s="12">
        <v>168</v>
      </c>
      <c r="M28" s="12">
        <v>169</v>
      </c>
      <c r="N28" s="12">
        <v>156</v>
      </c>
      <c r="O28" s="12">
        <v>138</v>
      </c>
      <c r="P28" s="12">
        <v>91</v>
      </c>
      <c r="Q28" s="12">
        <v>111</v>
      </c>
      <c r="R28" s="12">
        <v>103</v>
      </c>
      <c r="S28" s="12">
        <v>88</v>
      </c>
      <c r="T28" s="12">
        <v>85</v>
      </c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</row>
    <row r="29" spans="1:70" ht="10" customHeight="1">
      <c r="A29" s="11" t="s">
        <v>118</v>
      </c>
      <c r="B29" s="12">
        <v>2133</v>
      </c>
      <c r="C29" s="12">
        <v>2417</v>
      </c>
      <c r="D29" s="12">
        <v>2844</v>
      </c>
      <c r="E29" s="12">
        <v>4552</v>
      </c>
      <c r="F29" s="12">
        <v>5488</v>
      </c>
      <c r="G29" s="12">
        <v>3743</v>
      </c>
      <c r="H29" s="12">
        <v>3111</v>
      </c>
      <c r="I29" s="12">
        <v>3609</v>
      </c>
      <c r="J29" s="12">
        <v>2549</v>
      </c>
      <c r="K29" s="12">
        <v>6756</v>
      </c>
      <c r="L29" s="12">
        <v>5208</v>
      </c>
      <c r="M29" s="12">
        <v>5983</v>
      </c>
      <c r="N29" s="12">
        <v>6998</v>
      </c>
      <c r="O29" s="12">
        <v>7068</v>
      </c>
      <c r="P29" s="12">
        <v>7737</v>
      </c>
      <c r="Q29" s="12">
        <v>7761</v>
      </c>
      <c r="R29" s="12">
        <v>7945</v>
      </c>
      <c r="S29" s="12">
        <v>7367</v>
      </c>
      <c r="T29" s="12">
        <v>6907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</row>
    <row r="30" spans="1:70" ht="10" customHeight="1">
      <c r="A30" s="11" t="s">
        <v>119</v>
      </c>
      <c r="B30" s="12">
        <v>199</v>
      </c>
      <c r="C30" s="12">
        <v>301</v>
      </c>
      <c r="D30" s="12">
        <v>277</v>
      </c>
      <c r="E30" s="12">
        <v>254</v>
      </c>
      <c r="F30" s="12">
        <v>238</v>
      </c>
      <c r="G30" s="12">
        <v>306</v>
      </c>
      <c r="H30" s="12">
        <v>387</v>
      </c>
      <c r="I30" s="12">
        <v>268</v>
      </c>
      <c r="J30" s="12">
        <v>293</v>
      </c>
      <c r="K30" s="12">
        <v>287</v>
      </c>
      <c r="L30" s="12">
        <v>269</v>
      </c>
      <c r="M30" s="12">
        <v>263</v>
      </c>
      <c r="N30" s="12">
        <v>247</v>
      </c>
      <c r="O30" s="12">
        <v>192</v>
      </c>
      <c r="P30" s="12">
        <v>146</v>
      </c>
      <c r="Q30" s="12">
        <v>131</v>
      </c>
      <c r="R30" s="12">
        <v>83</v>
      </c>
      <c r="S30" s="12">
        <v>56</v>
      </c>
      <c r="T30" s="12">
        <v>0</v>
      </c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</row>
    <row r="31" spans="1:70" ht="10" customHeight="1">
      <c r="A31" s="11" t="s">
        <v>120</v>
      </c>
      <c r="B31" s="12">
        <v>463</v>
      </c>
      <c r="C31" s="12">
        <v>486</v>
      </c>
      <c r="D31" s="12">
        <v>545</v>
      </c>
      <c r="E31" s="12">
        <v>411</v>
      </c>
      <c r="F31" s="12">
        <v>288</v>
      </c>
      <c r="G31" s="12">
        <v>431</v>
      </c>
      <c r="H31" s="12">
        <v>345</v>
      </c>
      <c r="I31" s="12">
        <v>225</v>
      </c>
      <c r="J31" s="12">
        <v>218</v>
      </c>
      <c r="K31" s="12">
        <v>220</v>
      </c>
      <c r="L31" s="12">
        <v>154</v>
      </c>
      <c r="M31" s="12">
        <v>154</v>
      </c>
      <c r="N31" s="12">
        <v>146</v>
      </c>
      <c r="O31" s="12">
        <v>179</v>
      </c>
      <c r="P31" s="12">
        <v>243</v>
      </c>
      <c r="Q31" s="12">
        <v>222</v>
      </c>
      <c r="R31" s="12">
        <v>145</v>
      </c>
      <c r="S31" s="12">
        <v>110</v>
      </c>
      <c r="T31" s="12">
        <v>89</v>
      </c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</row>
    <row r="32" spans="1:70" ht="10" customHeight="1">
      <c r="A32" s="11" t="s">
        <v>121</v>
      </c>
      <c r="B32" s="12">
        <v>0</v>
      </c>
      <c r="C32" s="12">
        <v>0</v>
      </c>
      <c r="D32" s="12">
        <v>0</v>
      </c>
      <c r="E32" s="12">
        <v>0</v>
      </c>
      <c r="F32" s="12">
        <v>1082</v>
      </c>
      <c r="G32" s="12">
        <v>1370</v>
      </c>
      <c r="H32" s="12">
        <v>1522</v>
      </c>
      <c r="I32" s="12">
        <v>1827</v>
      </c>
      <c r="J32" s="12">
        <v>1952</v>
      </c>
      <c r="K32" s="12">
        <v>1992</v>
      </c>
      <c r="L32" s="12">
        <v>2110</v>
      </c>
      <c r="M32" s="12">
        <v>2130</v>
      </c>
      <c r="N32" s="12">
        <v>2150</v>
      </c>
      <c r="O32" s="12">
        <v>2071</v>
      </c>
      <c r="P32" s="12">
        <v>1972</v>
      </c>
      <c r="Q32" s="12">
        <v>2005</v>
      </c>
      <c r="R32" s="12">
        <v>2316</v>
      </c>
      <c r="S32" s="12">
        <v>2576</v>
      </c>
      <c r="T32" s="12">
        <v>2731</v>
      </c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</row>
    <row r="33" spans="1:70" ht="10" customHeight="1">
      <c r="A33" s="11" t="s">
        <v>122</v>
      </c>
      <c r="B33" s="12">
        <v>1485</v>
      </c>
      <c r="C33" s="12">
        <v>1498</v>
      </c>
      <c r="D33" s="12">
        <v>1645</v>
      </c>
      <c r="E33" s="12">
        <v>1953</v>
      </c>
      <c r="F33" s="12">
        <v>2021</v>
      </c>
      <c r="G33" s="12">
        <v>2021</v>
      </c>
      <c r="H33" s="12">
        <v>2308</v>
      </c>
      <c r="I33" s="12">
        <v>2672</v>
      </c>
      <c r="J33" s="12">
        <v>2976</v>
      </c>
      <c r="K33" s="12">
        <v>3169</v>
      </c>
      <c r="L33" s="12">
        <v>3187</v>
      </c>
      <c r="M33" s="12">
        <v>3311</v>
      </c>
      <c r="N33" s="12">
        <v>3427</v>
      </c>
      <c r="O33" s="12">
        <v>3280</v>
      </c>
      <c r="P33" s="12">
        <v>2752</v>
      </c>
      <c r="Q33" s="12">
        <v>2530</v>
      </c>
      <c r="R33" s="12">
        <v>2480</v>
      </c>
      <c r="S33" s="12">
        <v>1988</v>
      </c>
      <c r="T33" s="12">
        <v>1992</v>
      </c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</row>
    <row r="34" spans="1:70" ht="10" customHeight="1">
      <c r="A34" s="11" t="s">
        <v>123</v>
      </c>
      <c r="B34" s="12">
        <v>295</v>
      </c>
      <c r="C34" s="12">
        <v>319</v>
      </c>
      <c r="D34" s="12">
        <v>338</v>
      </c>
      <c r="E34" s="12">
        <v>382</v>
      </c>
      <c r="F34" s="12">
        <v>385</v>
      </c>
      <c r="G34" s="12">
        <v>389</v>
      </c>
      <c r="H34" s="12">
        <v>396</v>
      </c>
      <c r="I34" s="12">
        <v>347</v>
      </c>
      <c r="J34" s="12">
        <v>382</v>
      </c>
      <c r="K34" s="12">
        <v>398</v>
      </c>
      <c r="L34" s="12">
        <v>405</v>
      </c>
      <c r="M34" s="12">
        <v>411</v>
      </c>
      <c r="N34" s="12">
        <v>354</v>
      </c>
      <c r="O34" s="12">
        <v>403</v>
      </c>
      <c r="P34" s="12">
        <v>393</v>
      </c>
      <c r="Q34" s="12">
        <v>384</v>
      </c>
      <c r="R34" s="12">
        <v>440</v>
      </c>
      <c r="S34" s="12">
        <v>426</v>
      </c>
      <c r="T34" s="12">
        <v>407</v>
      </c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</row>
    <row r="35" spans="1:70" ht="10" customHeight="1">
      <c r="A35" s="11" t="s">
        <v>124</v>
      </c>
      <c r="B35" s="12">
        <v>17</v>
      </c>
      <c r="C35" s="12">
        <v>15</v>
      </c>
      <c r="D35" s="12">
        <v>12</v>
      </c>
      <c r="E35" s="12">
        <v>11</v>
      </c>
      <c r="F35" s="12">
        <v>8</v>
      </c>
      <c r="G35" s="12">
        <v>7</v>
      </c>
      <c r="H35" s="12">
        <v>6</v>
      </c>
      <c r="I35" s="12">
        <v>6</v>
      </c>
      <c r="J35" s="12">
        <v>9</v>
      </c>
      <c r="K35" s="12">
        <v>6</v>
      </c>
      <c r="L35" s="12">
        <v>10</v>
      </c>
      <c r="M35" s="12">
        <v>7</v>
      </c>
      <c r="N35" s="12">
        <v>7</v>
      </c>
      <c r="O35" s="12">
        <v>6</v>
      </c>
      <c r="P35" s="12">
        <v>4</v>
      </c>
      <c r="Q35" s="12">
        <v>5</v>
      </c>
      <c r="R35" s="12">
        <v>4</v>
      </c>
      <c r="S35" s="12">
        <v>4</v>
      </c>
      <c r="T35" s="12">
        <v>4</v>
      </c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</row>
    <row r="36" spans="1:70" ht="10" customHeight="1">
      <c r="A36" s="11" t="s">
        <v>125</v>
      </c>
      <c r="B36" s="12">
        <v>47</v>
      </c>
      <c r="C36" s="12">
        <v>59</v>
      </c>
      <c r="D36" s="12">
        <v>59</v>
      </c>
      <c r="E36" s="12">
        <v>54</v>
      </c>
      <c r="F36" s="12">
        <v>31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</row>
    <row r="37" spans="1:70" ht="10" customHeight="1">
      <c r="A37" s="11" t="s">
        <v>126</v>
      </c>
      <c r="B37" s="12">
        <v>196</v>
      </c>
      <c r="C37" s="12">
        <v>193</v>
      </c>
      <c r="D37" s="12">
        <v>189</v>
      </c>
      <c r="E37" s="12">
        <v>205</v>
      </c>
      <c r="F37" s="12">
        <v>191</v>
      </c>
      <c r="G37" s="12">
        <v>233</v>
      </c>
      <c r="H37" s="12">
        <v>207</v>
      </c>
      <c r="I37" s="12">
        <v>192</v>
      </c>
      <c r="J37" s="12">
        <v>190</v>
      </c>
      <c r="K37" s="12">
        <v>191</v>
      </c>
      <c r="L37" s="12">
        <v>197</v>
      </c>
      <c r="M37" s="12">
        <v>162</v>
      </c>
      <c r="N37" s="12">
        <v>48</v>
      </c>
      <c r="O37" s="12">
        <v>340</v>
      </c>
      <c r="P37" s="12">
        <v>285</v>
      </c>
      <c r="Q37" s="12">
        <v>326</v>
      </c>
      <c r="R37" s="12">
        <v>267</v>
      </c>
      <c r="S37" s="12">
        <v>261</v>
      </c>
      <c r="T37" s="12">
        <v>250</v>
      </c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</row>
    <row r="38" spans="1:70" ht="10" customHeight="1">
      <c r="A38" s="11" t="s">
        <v>127</v>
      </c>
      <c r="B38" s="12">
        <v>6727</v>
      </c>
      <c r="C38" s="12">
        <v>7174</v>
      </c>
      <c r="D38" s="12">
        <v>7673</v>
      </c>
      <c r="E38" s="12">
        <v>7935</v>
      </c>
      <c r="F38" s="12">
        <v>8259</v>
      </c>
      <c r="G38" s="12">
        <v>8435</v>
      </c>
      <c r="H38" s="12">
        <v>8744</v>
      </c>
      <c r="I38" s="12">
        <v>9581</v>
      </c>
      <c r="J38" s="12">
        <v>9951</v>
      </c>
      <c r="K38" s="12">
        <v>10417</v>
      </c>
      <c r="L38" s="12">
        <v>10883</v>
      </c>
      <c r="M38" s="12">
        <v>11439</v>
      </c>
      <c r="N38" s="12">
        <v>11979</v>
      </c>
      <c r="O38" s="12">
        <v>9103</v>
      </c>
      <c r="P38" s="12">
        <v>8894</v>
      </c>
      <c r="Q38" s="12">
        <v>9084</v>
      </c>
      <c r="R38" s="12">
        <v>9258</v>
      </c>
      <c r="S38" s="12">
        <v>0</v>
      </c>
      <c r="T38" s="12">
        <v>0</v>
      </c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</row>
    <row r="39" spans="1:70" ht="10" customHeight="1">
      <c r="A39" s="11" t="s">
        <v>128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22880</v>
      </c>
      <c r="T39" s="12">
        <v>19201</v>
      </c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</row>
    <row r="40" spans="1:70" ht="10" customHeight="1">
      <c r="A40" s="11" t="s">
        <v>129</v>
      </c>
      <c r="B40" s="12">
        <v>686</v>
      </c>
      <c r="C40" s="12">
        <v>821</v>
      </c>
      <c r="D40" s="12">
        <v>908</v>
      </c>
      <c r="E40" s="12">
        <v>901</v>
      </c>
      <c r="F40" s="12">
        <v>981</v>
      </c>
      <c r="G40" s="12">
        <v>1007</v>
      </c>
      <c r="H40" s="12">
        <v>1022</v>
      </c>
      <c r="I40" s="12">
        <v>858</v>
      </c>
      <c r="J40" s="12">
        <v>1134</v>
      </c>
      <c r="K40" s="12">
        <v>1082</v>
      </c>
      <c r="L40" s="12">
        <v>1150</v>
      </c>
      <c r="M40" s="12">
        <v>1203</v>
      </c>
      <c r="N40" s="12">
        <v>1316</v>
      </c>
      <c r="O40" s="12">
        <v>1311</v>
      </c>
      <c r="P40" s="12">
        <v>1293</v>
      </c>
      <c r="Q40" s="12">
        <v>1300</v>
      </c>
      <c r="R40" s="12">
        <v>1392</v>
      </c>
      <c r="S40" s="12">
        <v>1382</v>
      </c>
      <c r="T40" s="12">
        <v>1424</v>
      </c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</row>
    <row r="41" spans="1:70" ht="10" customHeight="1">
      <c r="A41" s="11" t="s">
        <v>130</v>
      </c>
      <c r="B41" s="12">
        <v>1136</v>
      </c>
      <c r="C41" s="12">
        <v>632</v>
      </c>
      <c r="D41" s="12">
        <v>586</v>
      </c>
      <c r="E41" s="12">
        <v>609</v>
      </c>
      <c r="F41" s="12">
        <v>186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</row>
    <row r="42" spans="1:70" ht="10" customHeight="1">
      <c r="A42" s="11" t="s">
        <v>131</v>
      </c>
      <c r="B42" s="12">
        <v>1066</v>
      </c>
      <c r="C42" s="12">
        <v>1582</v>
      </c>
      <c r="D42" s="12">
        <v>3204</v>
      </c>
      <c r="E42" s="12">
        <v>2037</v>
      </c>
      <c r="F42" s="12">
        <v>1875</v>
      </c>
      <c r="G42" s="12">
        <v>988</v>
      </c>
      <c r="H42" s="12">
        <v>1060</v>
      </c>
      <c r="I42" s="12">
        <v>2647</v>
      </c>
      <c r="J42" s="12">
        <v>1097</v>
      </c>
      <c r="K42" s="12">
        <v>1115</v>
      </c>
      <c r="L42" s="12">
        <v>1233</v>
      </c>
      <c r="M42" s="12">
        <v>1221</v>
      </c>
      <c r="N42" s="12">
        <v>1510</v>
      </c>
      <c r="O42" s="12">
        <v>1460</v>
      </c>
      <c r="P42" s="12">
        <v>1533</v>
      </c>
      <c r="Q42" s="12">
        <v>1546</v>
      </c>
      <c r="R42" s="12">
        <v>1592</v>
      </c>
      <c r="S42" s="12">
        <v>1504</v>
      </c>
      <c r="T42" s="12">
        <v>1533</v>
      </c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</row>
    <row r="43" spans="1:70" ht="10" customHeight="1">
      <c r="A43" s="11" t="s">
        <v>132</v>
      </c>
      <c r="B43" s="12">
        <v>-35</v>
      </c>
      <c r="C43" s="12">
        <v>-35</v>
      </c>
      <c r="D43" s="12">
        <v>-35</v>
      </c>
      <c r="E43" s="12">
        <v>-34</v>
      </c>
      <c r="F43" s="12">
        <v>-32</v>
      </c>
      <c r="G43" s="12">
        <v>-32</v>
      </c>
      <c r="H43" s="12">
        <v>-36</v>
      </c>
      <c r="I43" s="12">
        <v>-31</v>
      </c>
      <c r="J43" s="12">
        <v>-28</v>
      </c>
      <c r="K43" s="12">
        <v>-33</v>
      </c>
      <c r="L43" s="12">
        <v>-33</v>
      </c>
      <c r="M43" s="12">
        <v>-36</v>
      </c>
      <c r="N43" s="12">
        <v>-42</v>
      </c>
      <c r="O43" s="12">
        <v>-34</v>
      </c>
      <c r="P43" s="12">
        <v>-33</v>
      </c>
      <c r="Q43" s="12">
        <v>-23</v>
      </c>
      <c r="R43" s="12">
        <v>-24</v>
      </c>
      <c r="S43" s="12">
        <v>-24</v>
      </c>
      <c r="T43" s="12">
        <v>-25</v>
      </c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</row>
    <row r="44" spans="1:70" ht="10" customHeight="1">
      <c r="A44" s="11" t="s">
        <v>133</v>
      </c>
      <c r="B44" s="12">
        <v>599</v>
      </c>
      <c r="C44" s="12">
        <v>623</v>
      </c>
      <c r="D44" s="12">
        <v>681</v>
      </c>
      <c r="E44" s="12">
        <v>807</v>
      </c>
      <c r="F44" s="12">
        <v>837</v>
      </c>
      <c r="G44" s="12">
        <v>891</v>
      </c>
      <c r="H44" s="12">
        <v>963</v>
      </c>
      <c r="I44" s="12">
        <v>982</v>
      </c>
      <c r="J44" s="12">
        <v>994</v>
      </c>
      <c r="K44" s="12">
        <v>1057</v>
      </c>
      <c r="L44" s="12">
        <v>1106</v>
      </c>
      <c r="M44" s="12">
        <v>1150</v>
      </c>
      <c r="N44" s="12">
        <v>1210</v>
      </c>
      <c r="O44" s="12">
        <v>1413</v>
      </c>
      <c r="P44" s="12">
        <v>1443</v>
      </c>
      <c r="Q44" s="12">
        <v>1448</v>
      </c>
      <c r="R44" s="12">
        <v>1465</v>
      </c>
      <c r="S44" s="12">
        <v>1460</v>
      </c>
      <c r="T44" s="12">
        <v>1442</v>
      </c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</row>
    <row r="45" spans="1:70" ht="10" customHeight="1">
      <c r="A45" s="11" t="s">
        <v>134</v>
      </c>
      <c r="B45" s="12">
        <v>0</v>
      </c>
      <c r="C45" s="12">
        <v>0</v>
      </c>
      <c r="D45" s="12">
        <v>0</v>
      </c>
      <c r="E45" s="12">
        <v>56</v>
      </c>
      <c r="F45" s="12">
        <v>60</v>
      </c>
      <c r="G45" s="12">
        <v>46</v>
      </c>
      <c r="H45" s="12">
        <v>33</v>
      </c>
      <c r="I45" s="12">
        <v>32</v>
      </c>
      <c r="J45" s="12">
        <v>28</v>
      </c>
      <c r="K45" s="12">
        <v>24</v>
      </c>
      <c r="L45" s="12">
        <v>20</v>
      </c>
      <c r="M45" s="12">
        <v>17</v>
      </c>
      <c r="N45" s="12">
        <v>16</v>
      </c>
      <c r="O45" s="12">
        <v>25</v>
      </c>
      <c r="P45" s="12">
        <v>16</v>
      </c>
      <c r="Q45" s="12">
        <v>16</v>
      </c>
      <c r="R45" s="12">
        <v>13</v>
      </c>
      <c r="S45" s="12">
        <v>14</v>
      </c>
      <c r="T45" s="12">
        <v>15</v>
      </c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</row>
    <row r="46" spans="1:70" ht="10" customHeight="1">
      <c r="A46" s="11" t="s">
        <v>135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62</v>
      </c>
      <c r="N46" s="12">
        <v>63</v>
      </c>
      <c r="O46" s="12">
        <v>62</v>
      </c>
      <c r="P46" s="12">
        <v>62</v>
      </c>
      <c r="Q46" s="12">
        <v>63</v>
      </c>
      <c r="R46" s="12">
        <v>76</v>
      </c>
      <c r="S46" s="12">
        <v>80</v>
      </c>
      <c r="T46" s="12">
        <v>80</v>
      </c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</row>
    <row r="47" spans="1:70" ht="10" customHeight="1">
      <c r="A47" s="11" t="s">
        <v>136</v>
      </c>
      <c r="B47" s="12">
        <v>0</v>
      </c>
      <c r="C47" s="12">
        <v>0</v>
      </c>
      <c r="D47" s="12">
        <v>0</v>
      </c>
      <c r="E47" s="12">
        <v>27680</v>
      </c>
      <c r="F47" s="12">
        <v>24548</v>
      </c>
      <c r="G47" s="12">
        <v>27347</v>
      </c>
      <c r="H47" s="12">
        <v>30731</v>
      </c>
      <c r="I47" s="12">
        <v>31079</v>
      </c>
      <c r="J47" s="12">
        <v>32558</v>
      </c>
      <c r="K47" s="12">
        <v>31708</v>
      </c>
      <c r="L47" s="12">
        <v>34693</v>
      </c>
      <c r="M47" s="12">
        <v>37573</v>
      </c>
      <c r="N47" s="12">
        <v>39552</v>
      </c>
      <c r="O47" s="12">
        <v>36393</v>
      </c>
      <c r="P47" s="12">
        <v>31652</v>
      </c>
      <c r="Q47" s="12">
        <v>31939</v>
      </c>
      <c r="R47" s="12">
        <v>32949</v>
      </c>
      <c r="S47" s="12">
        <v>33198</v>
      </c>
      <c r="T47" s="12">
        <v>32018</v>
      </c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</row>
    <row r="48" spans="1:70" ht="10" customHeight="1">
      <c r="A48" s="11" t="s">
        <v>137</v>
      </c>
      <c r="B48" s="12">
        <v>156</v>
      </c>
      <c r="C48" s="12">
        <v>286</v>
      </c>
      <c r="D48" s="12">
        <v>513</v>
      </c>
      <c r="E48" s="12">
        <v>349</v>
      </c>
      <c r="F48" s="12">
        <v>256</v>
      </c>
      <c r="G48" s="12">
        <v>298</v>
      </c>
      <c r="H48" s="12">
        <v>246</v>
      </c>
      <c r="I48" s="12">
        <v>298</v>
      </c>
      <c r="J48" s="12">
        <v>247</v>
      </c>
      <c r="K48" s="12">
        <v>387</v>
      </c>
      <c r="L48" s="12">
        <v>400</v>
      </c>
      <c r="M48" s="12">
        <v>568</v>
      </c>
      <c r="N48" s="12">
        <v>714</v>
      </c>
      <c r="O48" s="12">
        <v>653</v>
      </c>
      <c r="P48" s="12">
        <v>576</v>
      </c>
      <c r="Q48" s="12">
        <v>742</v>
      </c>
      <c r="R48" s="12">
        <v>660</v>
      </c>
      <c r="S48" s="12">
        <v>668</v>
      </c>
      <c r="T48" s="12">
        <v>424</v>
      </c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</row>
    <row r="49" spans="1:70" ht="10" customHeight="1">
      <c r="A49" s="11" t="s">
        <v>138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76</v>
      </c>
      <c r="S49" s="12">
        <v>157</v>
      </c>
      <c r="T49" s="12">
        <v>190</v>
      </c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</row>
    <row r="50" spans="1:70" ht="10" customHeight="1">
      <c r="A50" s="11" t="s">
        <v>139</v>
      </c>
      <c r="B50" s="12">
        <v>4</v>
      </c>
      <c r="C50" s="12">
        <v>4</v>
      </c>
      <c r="D50" s="12">
        <v>4</v>
      </c>
      <c r="E50" s="12">
        <v>4</v>
      </c>
      <c r="F50" s="12">
        <v>5</v>
      </c>
      <c r="G50" s="12">
        <v>4</v>
      </c>
      <c r="H50" s="12">
        <v>5</v>
      </c>
      <c r="I50" s="12">
        <v>7</v>
      </c>
      <c r="J50" s="12">
        <v>8</v>
      </c>
      <c r="K50" s="12">
        <v>9</v>
      </c>
      <c r="L50" s="12">
        <v>9</v>
      </c>
      <c r="M50" s="12">
        <v>9</v>
      </c>
      <c r="N50" s="12">
        <v>9</v>
      </c>
      <c r="O50" s="12">
        <v>82</v>
      </c>
      <c r="P50" s="12">
        <v>74</v>
      </c>
      <c r="Q50" s="12">
        <v>75</v>
      </c>
      <c r="R50" s="12">
        <v>73</v>
      </c>
      <c r="S50" s="12">
        <v>63</v>
      </c>
      <c r="T50" s="12">
        <v>63</v>
      </c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</row>
    <row r="51" spans="1:70" ht="10" customHeight="1">
      <c r="A51" s="11" t="s">
        <v>140</v>
      </c>
      <c r="B51" s="12">
        <v>2</v>
      </c>
      <c r="C51" s="12">
        <v>2</v>
      </c>
      <c r="D51" s="12">
        <v>1</v>
      </c>
      <c r="E51" s="12">
        <v>2</v>
      </c>
      <c r="F51" s="12">
        <v>2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72</v>
      </c>
      <c r="S51" s="12">
        <v>100</v>
      </c>
      <c r="T51" s="12">
        <v>100</v>
      </c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</row>
    <row r="52" spans="1:70" ht="10" customHeight="1">
      <c r="A52" s="11" t="s">
        <v>141</v>
      </c>
      <c r="B52" s="12">
        <v>109</v>
      </c>
      <c r="C52" s="12">
        <v>114</v>
      </c>
      <c r="D52" s="12">
        <v>124</v>
      </c>
      <c r="E52" s="12">
        <v>143</v>
      </c>
      <c r="F52" s="12">
        <v>138</v>
      </c>
      <c r="G52" s="12">
        <v>145</v>
      </c>
      <c r="H52" s="12">
        <v>151</v>
      </c>
      <c r="I52" s="12">
        <v>167</v>
      </c>
      <c r="J52" s="12">
        <v>176</v>
      </c>
      <c r="K52" s="12">
        <v>178</v>
      </c>
      <c r="L52" s="12">
        <v>200</v>
      </c>
      <c r="M52" s="12">
        <v>214</v>
      </c>
      <c r="N52" s="12">
        <v>247</v>
      </c>
      <c r="O52" s="12">
        <v>269</v>
      </c>
      <c r="P52" s="12">
        <v>277</v>
      </c>
      <c r="Q52" s="12">
        <v>274</v>
      </c>
      <c r="R52" s="12">
        <v>296</v>
      </c>
      <c r="S52" s="12">
        <v>378</v>
      </c>
      <c r="T52" s="12">
        <v>326</v>
      </c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</row>
    <row r="53" spans="1:70" ht="10" customHeight="1">
      <c r="A53" s="11" t="s">
        <v>142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260</v>
      </c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</row>
    <row r="54" spans="1:70" ht="10" customHeight="1">
      <c r="A54" s="11" t="s">
        <v>143</v>
      </c>
      <c r="B54" s="12">
        <v>6</v>
      </c>
      <c r="C54" s="12">
        <v>6</v>
      </c>
      <c r="D54" s="12">
        <v>7</v>
      </c>
      <c r="E54" s="12">
        <v>6</v>
      </c>
      <c r="F54" s="12">
        <v>7</v>
      </c>
      <c r="G54" s="12">
        <v>5</v>
      </c>
      <c r="H54" s="12">
        <v>5</v>
      </c>
      <c r="I54" s="12">
        <v>6</v>
      </c>
      <c r="J54" s="12">
        <v>5</v>
      </c>
      <c r="K54" s="12">
        <v>6</v>
      </c>
      <c r="L54" s="12">
        <v>6</v>
      </c>
      <c r="M54" s="12">
        <v>6</v>
      </c>
      <c r="N54" s="12">
        <v>6</v>
      </c>
      <c r="O54" s="12">
        <v>6</v>
      </c>
      <c r="P54" s="12">
        <v>0</v>
      </c>
      <c r="Q54" s="12">
        <v>5</v>
      </c>
      <c r="R54" s="12">
        <v>7</v>
      </c>
      <c r="S54" s="12">
        <v>12</v>
      </c>
      <c r="T54" s="12">
        <v>14</v>
      </c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</row>
    <row r="55" spans="1:70" ht="10" customHeight="1">
      <c r="A55" s="9" t="s">
        <v>51</v>
      </c>
      <c r="B55" s="12">
        <f t="shared" ref="B55:T55" si="0">SUM(B6:B54)</f>
        <v>115700</v>
      </c>
      <c r="C55" s="12">
        <f t="shared" si="0"/>
        <v>120732</v>
      </c>
      <c r="D55" s="12">
        <f t="shared" si="0"/>
        <v>131125</v>
      </c>
      <c r="E55" s="12">
        <f t="shared" si="0"/>
        <v>168447</v>
      </c>
      <c r="F55" s="12">
        <f t="shared" si="0"/>
        <v>170659</v>
      </c>
      <c r="G55" s="12">
        <f t="shared" si="0"/>
        <v>178438</v>
      </c>
      <c r="H55" s="12">
        <f t="shared" si="0"/>
        <v>182692</v>
      </c>
      <c r="I55" s="12">
        <f t="shared" si="0"/>
        <v>189898</v>
      </c>
      <c r="J55" s="12">
        <f t="shared" si="0"/>
        <v>190902</v>
      </c>
      <c r="K55" s="12">
        <f t="shared" si="0"/>
        <v>199121</v>
      </c>
      <c r="L55" s="12">
        <f t="shared" si="0"/>
        <v>207669</v>
      </c>
      <c r="M55" s="12">
        <f t="shared" si="0"/>
        <v>225056</v>
      </c>
      <c r="N55" s="12">
        <f t="shared" si="0"/>
        <v>231452</v>
      </c>
      <c r="O55" s="12">
        <f t="shared" si="0"/>
        <v>221557</v>
      </c>
      <c r="P55" s="12">
        <f t="shared" si="0"/>
        <v>211462</v>
      </c>
      <c r="Q55" s="12">
        <f t="shared" si="0"/>
        <v>223855</v>
      </c>
      <c r="R55" s="12">
        <f t="shared" si="0"/>
        <v>231100</v>
      </c>
      <c r="S55" s="12">
        <f t="shared" si="0"/>
        <v>246108</v>
      </c>
      <c r="T55" s="12">
        <f t="shared" si="0"/>
        <v>239681</v>
      </c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</row>
    <row r="56" spans="1:70" ht="10" customHeight="1">
      <c r="A56" s="9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70" ht="10" customHeight="1">
      <c r="A57" s="9" t="s">
        <v>144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70" ht="10" customHeight="1">
      <c r="A58" s="11" t="s">
        <v>145</v>
      </c>
      <c r="B58" s="12">
        <v>1317</v>
      </c>
      <c r="C58" s="12">
        <v>1069</v>
      </c>
      <c r="D58" s="12">
        <v>1158</v>
      </c>
      <c r="E58" s="12">
        <v>1318</v>
      </c>
      <c r="F58" s="12">
        <v>1313</v>
      </c>
      <c r="G58" s="12">
        <v>1536</v>
      </c>
      <c r="H58" s="12">
        <v>1440</v>
      </c>
      <c r="I58" s="12">
        <v>1377</v>
      </c>
      <c r="J58" s="12">
        <v>1464</v>
      </c>
      <c r="K58" s="12">
        <v>1606</v>
      </c>
      <c r="L58" s="12">
        <v>1785</v>
      </c>
      <c r="M58" s="12">
        <v>2093</v>
      </c>
      <c r="N58" s="12">
        <v>2261</v>
      </c>
      <c r="O58" s="12">
        <v>2200</v>
      </c>
      <c r="P58" s="12">
        <v>2008</v>
      </c>
      <c r="Q58" s="12">
        <v>2225</v>
      </c>
      <c r="R58" s="12">
        <v>2319</v>
      </c>
      <c r="S58" s="12">
        <v>2077</v>
      </c>
      <c r="T58" s="12">
        <v>1890</v>
      </c>
    </row>
    <row r="59" spans="1:70" ht="10" customHeight="1">
      <c r="A59" s="11" t="s">
        <v>146</v>
      </c>
      <c r="B59" s="12">
        <v>143</v>
      </c>
      <c r="C59" s="12">
        <v>118</v>
      </c>
      <c r="D59" s="12">
        <v>89</v>
      </c>
      <c r="E59" s="12">
        <v>101</v>
      </c>
      <c r="F59" s="12">
        <v>113</v>
      </c>
      <c r="G59" s="12">
        <v>119</v>
      </c>
      <c r="H59" s="12">
        <v>119</v>
      </c>
      <c r="I59" s="12">
        <v>52</v>
      </c>
      <c r="J59" s="12">
        <v>31</v>
      </c>
      <c r="K59" s="12">
        <v>50</v>
      </c>
      <c r="L59" s="12">
        <v>13</v>
      </c>
      <c r="M59" s="12">
        <v>18</v>
      </c>
      <c r="N59" s="12">
        <v>0</v>
      </c>
      <c r="O59" s="12">
        <v>11</v>
      </c>
      <c r="P59" s="12">
        <v>6</v>
      </c>
      <c r="Q59" s="12">
        <v>5</v>
      </c>
      <c r="R59" s="12">
        <v>5</v>
      </c>
      <c r="S59" s="12">
        <v>7</v>
      </c>
      <c r="T59" s="12">
        <v>10</v>
      </c>
    </row>
    <row r="60" spans="1:70" ht="10" customHeight="1">
      <c r="A60" s="11" t="s">
        <v>147</v>
      </c>
      <c r="B60" s="12">
        <v>0</v>
      </c>
      <c r="C60" s="12">
        <v>1</v>
      </c>
      <c r="D60" s="12">
        <v>37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</row>
    <row r="61" spans="1:70" ht="10" customHeight="1">
      <c r="A61" s="11" t="s">
        <v>148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</row>
    <row r="62" spans="1:70" ht="10" customHeight="1">
      <c r="A62" s="11" t="s">
        <v>149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</row>
    <row r="63" spans="1:70" ht="10" customHeight="1">
      <c r="A63" s="9" t="s">
        <v>51</v>
      </c>
      <c r="B63" s="12">
        <f>SUM(B58:B62)</f>
        <v>1460</v>
      </c>
      <c r="C63" s="12">
        <f t="shared" ref="C63:T63" si="1">SUM(C58:C62)</f>
        <v>1188</v>
      </c>
      <c r="D63" s="12">
        <f t="shared" si="1"/>
        <v>1284</v>
      </c>
      <c r="E63" s="12">
        <f t="shared" si="1"/>
        <v>1419</v>
      </c>
      <c r="F63" s="12">
        <f t="shared" si="1"/>
        <v>1426</v>
      </c>
      <c r="G63" s="12">
        <f t="shared" si="1"/>
        <v>1655</v>
      </c>
      <c r="H63" s="12">
        <f t="shared" si="1"/>
        <v>1559</v>
      </c>
      <c r="I63" s="12">
        <f t="shared" si="1"/>
        <v>1429</v>
      </c>
      <c r="J63" s="12">
        <f t="shared" si="1"/>
        <v>1495</v>
      </c>
      <c r="K63" s="12">
        <f t="shared" si="1"/>
        <v>1656</v>
      </c>
      <c r="L63" s="12">
        <f t="shared" si="1"/>
        <v>1798</v>
      </c>
      <c r="M63" s="12">
        <f t="shared" si="1"/>
        <v>2111</v>
      </c>
      <c r="N63" s="12">
        <f t="shared" si="1"/>
        <v>2261</v>
      </c>
      <c r="O63" s="12">
        <f t="shared" si="1"/>
        <v>2211</v>
      </c>
      <c r="P63" s="12">
        <f t="shared" si="1"/>
        <v>2014</v>
      </c>
      <c r="Q63" s="12">
        <f t="shared" si="1"/>
        <v>2230</v>
      </c>
      <c r="R63" s="12">
        <f t="shared" si="1"/>
        <v>2324</v>
      </c>
      <c r="S63" s="12">
        <f t="shared" si="1"/>
        <v>2084</v>
      </c>
      <c r="T63" s="12">
        <f t="shared" si="1"/>
        <v>1900</v>
      </c>
    </row>
    <row r="64" spans="1:70" ht="10" customHeight="1">
      <c r="A64" s="9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20" ht="10" customHeight="1">
      <c r="A65" s="9" t="s">
        <v>150</v>
      </c>
      <c r="B65" s="12">
        <f t="shared" ref="B65:T65" si="2">B55+B63</f>
        <v>117160</v>
      </c>
      <c r="C65" s="12">
        <f t="shared" si="2"/>
        <v>121920</v>
      </c>
      <c r="D65" s="12">
        <f t="shared" si="2"/>
        <v>132409</v>
      </c>
      <c r="E65" s="12">
        <f t="shared" si="2"/>
        <v>169866</v>
      </c>
      <c r="F65" s="12">
        <f t="shared" si="2"/>
        <v>172085</v>
      </c>
      <c r="G65" s="12">
        <f t="shared" si="2"/>
        <v>180093</v>
      </c>
      <c r="H65" s="12">
        <f t="shared" si="2"/>
        <v>184251</v>
      </c>
      <c r="I65" s="12">
        <f t="shared" si="2"/>
        <v>191327</v>
      </c>
      <c r="J65" s="12">
        <f t="shared" si="2"/>
        <v>192397</v>
      </c>
      <c r="K65" s="12">
        <f t="shared" si="2"/>
        <v>200777</v>
      </c>
      <c r="L65" s="12">
        <f t="shared" si="2"/>
        <v>209467</v>
      </c>
      <c r="M65" s="12">
        <f t="shared" si="2"/>
        <v>227167</v>
      </c>
      <c r="N65" s="12">
        <f t="shared" si="2"/>
        <v>233713</v>
      </c>
      <c r="O65" s="12">
        <f t="shared" si="2"/>
        <v>223768</v>
      </c>
      <c r="P65" s="12">
        <f t="shared" si="2"/>
        <v>213476</v>
      </c>
      <c r="Q65" s="12">
        <f t="shared" si="2"/>
        <v>226085</v>
      </c>
      <c r="R65" s="12">
        <f t="shared" si="2"/>
        <v>233424</v>
      </c>
      <c r="S65" s="12">
        <f t="shared" si="2"/>
        <v>248192</v>
      </c>
      <c r="T65" s="12">
        <f t="shared" si="2"/>
        <v>241581</v>
      </c>
    </row>
    <row r="66" spans="1:20" ht="9.75" customHeight="1" thickBo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</row>
    <row r="68" spans="1:20">
      <c r="A68" s="17"/>
    </row>
    <row r="69" spans="1:20">
      <c r="A69" s="17"/>
    </row>
    <row r="72" spans="1:20" s="15" customFormat="1">
      <c r="A72" s="18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5" spans="1:20">
      <c r="A75" s="3"/>
    </row>
    <row r="81" spans="1:1">
      <c r="A81" s="20"/>
    </row>
  </sheetData>
  <mergeCells count="1">
    <mergeCell ref="A1:L1"/>
  </mergeCells>
  <conditionalFormatting sqref="B6:T54">
    <cfRule type="cellIs" dxfId="1" priority="1" stopIfTrue="1" operator="lessThan">
      <formula>0</formula>
    </cfRule>
  </conditionalFormatting>
  <printOptions horizontalCentered="1"/>
  <pageMargins left="0.23622047244094491" right="0" top="0.78740157480314965" bottom="0.78740157480314965" header="0.19685039370078741" footer="0.15748031496062992"/>
  <pageSetup paperSize="9" scale="50" fitToWidth="3" orientation="landscape"/>
  <headerFooter alignWithMargins="0">
    <oddHeader>&amp;C&amp;F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"/>
  <sheetViews>
    <sheetView topLeftCell="A11" zoomScale="150" zoomScaleNormal="150" zoomScaleSheetLayoutView="100" zoomScalePageLayoutView="150" workbookViewId="0">
      <selection activeCell="A11" sqref="A1:XFD1048576"/>
    </sheetView>
  </sheetViews>
  <sheetFormatPr baseColWidth="10" defaultColWidth="8.83203125" defaultRowHeight="14" x14ac:dyDescent="0"/>
  <cols>
    <col min="1" max="1" width="62.1640625" style="21" bestFit="1" customWidth="1"/>
    <col min="2" max="17" width="7.6640625" style="2" customWidth="1"/>
    <col min="18" max="23" width="7.6640625" style="3" customWidth="1"/>
    <col min="24" max="16384" width="8.83203125" style="3"/>
  </cols>
  <sheetData>
    <row r="1" spans="1:66" ht="12" customHeight="1">
      <c r="A1" s="43" t="s">
        <v>199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66" ht="15" thickBo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66" ht="12" customHeight="1" thickBot="1">
      <c r="A3" s="6"/>
      <c r="B3" s="7">
        <v>1995</v>
      </c>
      <c r="C3" s="7">
        <v>1996</v>
      </c>
      <c r="D3" s="7">
        <v>1997</v>
      </c>
      <c r="E3" s="7">
        <v>1998</v>
      </c>
      <c r="F3" s="7">
        <v>1999</v>
      </c>
      <c r="G3" s="7">
        <v>2000</v>
      </c>
      <c r="H3" s="7">
        <v>2001</v>
      </c>
      <c r="I3" s="7">
        <v>2002</v>
      </c>
      <c r="J3" s="7">
        <v>2003</v>
      </c>
      <c r="K3" s="7">
        <v>2004</v>
      </c>
      <c r="L3" s="7">
        <v>2005</v>
      </c>
      <c r="M3" s="7">
        <v>2006</v>
      </c>
      <c r="N3" s="7">
        <v>2007</v>
      </c>
      <c r="O3" s="7">
        <v>2008</v>
      </c>
      <c r="P3" s="7">
        <v>2009</v>
      </c>
      <c r="Q3" s="7">
        <v>2010</v>
      </c>
      <c r="R3" s="7">
        <v>2011</v>
      </c>
      <c r="S3" s="7">
        <v>2012</v>
      </c>
      <c r="T3" s="7">
        <v>2013</v>
      </c>
    </row>
    <row r="4" spans="1:66" ht="10" customHeight="1">
      <c r="A4" s="8"/>
    </row>
    <row r="5" spans="1:66" ht="10" customHeight="1">
      <c r="A5" s="9" t="s">
        <v>19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66" s="13" customFormat="1" ht="10" customHeight="1">
      <c r="A6" s="44" t="s">
        <v>53</v>
      </c>
      <c r="B6" s="12">
        <v>83167</v>
      </c>
      <c r="C6" s="12">
        <v>89882</v>
      </c>
      <c r="D6" s="12">
        <v>97844</v>
      </c>
      <c r="E6" s="12">
        <v>109375</v>
      </c>
      <c r="F6" s="12">
        <v>115107</v>
      </c>
      <c r="G6" s="12">
        <v>114782</v>
      </c>
      <c r="H6" s="12">
        <v>120450</v>
      </c>
      <c r="I6" s="12">
        <v>122403</v>
      </c>
      <c r="J6" s="12">
        <v>124607</v>
      </c>
      <c r="K6" s="12">
        <v>128347</v>
      </c>
      <c r="L6" s="12">
        <v>133692</v>
      </c>
      <c r="M6" s="12">
        <v>142625</v>
      </c>
      <c r="N6" s="12">
        <v>152772</v>
      </c>
      <c r="O6" s="12">
        <v>160510</v>
      </c>
      <c r="P6" s="12">
        <v>155397</v>
      </c>
      <c r="Q6" s="12">
        <v>162823</v>
      </c>
      <c r="R6" s="12">
        <v>162092</v>
      </c>
      <c r="S6" s="12">
        <v>163907</v>
      </c>
      <c r="T6" s="12">
        <v>161310</v>
      </c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</row>
    <row r="7" spans="1:66" s="13" customFormat="1" ht="10" customHeight="1">
      <c r="A7" s="44" t="s">
        <v>54</v>
      </c>
      <c r="B7" s="12">
        <v>0</v>
      </c>
      <c r="C7" s="12">
        <v>0</v>
      </c>
      <c r="D7" s="12">
        <v>0</v>
      </c>
      <c r="E7" s="12">
        <v>0</v>
      </c>
      <c r="F7" s="12">
        <v>2425</v>
      </c>
      <c r="G7" s="12">
        <v>2515</v>
      </c>
      <c r="H7" s="12">
        <v>4627</v>
      </c>
      <c r="I7" s="12">
        <v>4932</v>
      </c>
      <c r="J7" s="12">
        <v>6212</v>
      </c>
      <c r="K7" s="12">
        <v>6830</v>
      </c>
      <c r="L7" s="12">
        <v>6313</v>
      </c>
      <c r="M7" s="12">
        <v>6208</v>
      </c>
      <c r="N7" s="12">
        <v>7420</v>
      </c>
      <c r="O7" s="12">
        <v>8198</v>
      </c>
      <c r="P7" s="12">
        <v>8080</v>
      </c>
      <c r="Q7" s="12">
        <v>8167</v>
      </c>
      <c r="R7" s="12">
        <v>8483</v>
      </c>
      <c r="S7" s="12">
        <v>10674</v>
      </c>
      <c r="T7" s="12">
        <v>10596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</row>
    <row r="8" spans="1:66" s="13" customFormat="1" ht="10" customHeight="1">
      <c r="A8" s="11" t="s">
        <v>55</v>
      </c>
      <c r="B8" s="12">
        <v>0</v>
      </c>
      <c r="C8" s="12">
        <v>0</v>
      </c>
      <c r="D8" s="12">
        <v>0</v>
      </c>
      <c r="E8" s="12">
        <v>0</v>
      </c>
      <c r="F8" s="12">
        <v>156</v>
      </c>
      <c r="G8" s="12">
        <v>582</v>
      </c>
      <c r="H8" s="12">
        <v>863</v>
      </c>
      <c r="I8" s="12">
        <v>1099</v>
      </c>
      <c r="J8" s="12">
        <v>1576</v>
      </c>
      <c r="K8" s="12">
        <v>1630</v>
      </c>
      <c r="L8" s="12">
        <v>1528</v>
      </c>
      <c r="M8" s="12">
        <v>1563</v>
      </c>
      <c r="N8" s="12">
        <v>2467</v>
      </c>
      <c r="O8" s="12">
        <v>2922</v>
      </c>
      <c r="P8" s="12">
        <v>2812</v>
      </c>
      <c r="Q8" s="12">
        <v>2892</v>
      </c>
      <c r="R8" s="12">
        <v>3217</v>
      </c>
      <c r="S8" s="12">
        <v>3899</v>
      </c>
      <c r="T8" s="12">
        <v>4352</v>
      </c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</row>
    <row r="9" spans="1:66" s="13" customFormat="1" ht="10" customHeight="1">
      <c r="A9" s="11" t="s">
        <v>56</v>
      </c>
      <c r="B9" s="12">
        <v>11449</v>
      </c>
      <c r="C9" s="12">
        <v>14329</v>
      </c>
      <c r="D9" s="12">
        <v>20532</v>
      </c>
      <c r="E9" s="12">
        <v>19395</v>
      </c>
      <c r="F9" s="12">
        <v>28741</v>
      </c>
      <c r="G9" s="12">
        <v>26560</v>
      </c>
      <c r="H9" s="12">
        <v>29320</v>
      </c>
      <c r="I9" s="12">
        <v>26916</v>
      </c>
      <c r="J9" s="12">
        <v>24532</v>
      </c>
      <c r="K9" s="12">
        <v>23854</v>
      </c>
      <c r="L9" s="12">
        <v>30448</v>
      </c>
      <c r="M9" s="12">
        <v>36478</v>
      </c>
      <c r="N9" s="12">
        <v>47009</v>
      </c>
      <c r="O9" s="12">
        <v>43571</v>
      </c>
      <c r="P9" s="12">
        <v>33674</v>
      </c>
      <c r="Q9" s="12">
        <v>34841</v>
      </c>
      <c r="R9" s="12">
        <v>35072</v>
      </c>
      <c r="S9" s="12">
        <v>35657</v>
      </c>
      <c r="T9" s="12">
        <v>38325</v>
      </c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</row>
    <row r="10" spans="1:66" ht="10" customHeight="1">
      <c r="A10" s="11" t="s">
        <v>57</v>
      </c>
      <c r="B10" s="12">
        <v>7225</v>
      </c>
      <c r="C10" s="12">
        <v>9494</v>
      </c>
      <c r="D10" s="12">
        <v>11439</v>
      </c>
      <c r="E10" s="12">
        <v>2777</v>
      </c>
      <c r="F10" s="12">
        <v>245</v>
      </c>
      <c r="G10" s="12">
        <v>69</v>
      </c>
      <c r="H10" s="12">
        <v>77</v>
      </c>
      <c r="I10" s="12">
        <v>60</v>
      </c>
      <c r="J10" s="12">
        <v>33</v>
      </c>
      <c r="K10" s="12">
        <v>8</v>
      </c>
      <c r="L10" s="12">
        <v>18</v>
      </c>
      <c r="M10" s="12">
        <v>14</v>
      </c>
      <c r="N10" s="12">
        <v>8</v>
      </c>
      <c r="O10" s="12">
        <v>26</v>
      </c>
      <c r="P10" s="12">
        <v>22</v>
      </c>
      <c r="Q10" s="12">
        <v>13</v>
      </c>
      <c r="R10" s="12">
        <v>10</v>
      </c>
      <c r="S10" s="12">
        <v>15</v>
      </c>
      <c r="T10" s="12">
        <v>12</v>
      </c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</row>
    <row r="11" spans="1:66" ht="10" customHeight="1">
      <c r="A11" s="11" t="s">
        <v>58</v>
      </c>
      <c r="B11" s="12">
        <v>18882</v>
      </c>
      <c r="C11" s="12">
        <v>22711</v>
      </c>
      <c r="D11" s="12">
        <v>21295</v>
      </c>
      <c r="E11" s="12">
        <v>11413</v>
      </c>
      <c r="F11" s="12">
        <v>8395</v>
      </c>
      <c r="G11" s="12">
        <v>6838</v>
      </c>
      <c r="H11" s="12">
        <v>8832</v>
      </c>
      <c r="I11" s="12">
        <v>9184</v>
      </c>
      <c r="J11" s="12">
        <v>7322</v>
      </c>
      <c r="K11" s="12">
        <v>6594</v>
      </c>
      <c r="L11" s="12">
        <v>6907</v>
      </c>
      <c r="M11" s="12">
        <v>9169</v>
      </c>
      <c r="N11" s="12">
        <v>11171</v>
      </c>
      <c r="O11" s="12">
        <v>12116</v>
      </c>
      <c r="P11" s="12">
        <v>11221</v>
      </c>
      <c r="Q11" s="12">
        <v>6045</v>
      </c>
      <c r="R11" s="12">
        <v>6196</v>
      </c>
      <c r="S11" s="12">
        <v>9145</v>
      </c>
      <c r="T11" s="12">
        <v>10458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</row>
    <row r="12" spans="1:66" ht="10" customHeight="1">
      <c r="A12" s="11" t="s">
        <v>59</v>
      </c>
      <c r="B12" s="12">
        <v>105</v>
      </c>
      <c r="C12" s="12">
        <v>109</v>
      </c>
      <c r="D12" s="12">
        <v>118</v>
      </c>
      <c r="E12" s="12">
        <v>239</v>
      </c>
      <c r="F12" s="12">
        <v>1571</v>
      </c>
      <c r="G12" s="12">
        <v>7314</v>
      </c>
      <c r="H12" s="12">
        <v>353</v>
      </c>
      <c r="I12" s="12">
        <v>257</v>
      </c>
      <c r="J12" s="12">
        <v>364</v>
      </c>
      <c r="K12" s="12">
        <v>607</v>
      </c>
      <c r="L12" s="12">
        <v>1375</v>
      </c>
      <c r="M12" s="12">
        <v>1291</v>
      </c>
      <c r="N12" s="12">
        <v>1077</v>
      </c>
      <c r="O12" s="12">
        <v>594</v>
      </c>
      <c r="P12" s="12">
        <v>585</v>
      </c>
      <c r="Q12" s="12">
        <v>574</v>
      </c>
      <c r="R12" s="12">
        <v>243</v>
      </c>
      <c r="S12" s="12">
        <v>1673</v>
      </c>
      <c r="T12" s="12">
        <v>1492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</row>
    <row r="13" spans="1:66" ht="10" customHeight="1">
      <c r="A13" s="11" t="s">
        <v>60</v>
      </c>
      <c r="B13" s="12">
        <v>187</v>
      </c>
      <c r="C13" s="12">
        <v>224</v>
      </c>
      <c r="D13" s="12">
        <v>239</v>
      </c>
      <c r="E13" s="12">
        <v>437</v>
      </c>
      <c r="F13" s="12">
        <v>1710</v>
      </c>
      <c r="G13" s="12">
        <v>3176</v>
      </c>
      <c r="H13" s="12">
        <v>1881</v>
      </c>
      <c r="I13" s="12">
        <v>1170</v>
      </c>
      <c r="J13" s="12">
        <v>690</v>
      </c>
      <c r="K13" s="12">
        <v>505</v>
      </c>
      <c r="L13" s="12">
        <v>909</v>
      </c>
      <c r="M13" s="12">
        <v>1197</v>
      </c>
      <c r="N13" s="12">
        <v>1156</v>
      </c>
      <c r="O13" s="12">
        <v>712</v>
      </c>
      <c r="P13" s="12">
        <v>496</v>
      </c>
      <c r="Q13" s="12">
        <v>505</v>
      </c>
      <c r="R13" s="12">
        <v>385</v>
      </c>
      <c r="S13" s="12">
        <v>834</v>
      </c>
      <c r="T13" s="12">
        <v>820</v>
      </c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</row>
    <row r="14" spans="1:66" ht="10" customHeight="1">
      <c r="A14" s="11" t="s">
        <v>61</v>
      </c>
      <c r="B14" s="12">
        <v>181</v>
      </c>
      <c r="C14" s="12">
        <v>216</v>
      </c>
      <c r="D14" s="12">
        <v>252</v>
      </c>
      <c r="E14" s="12">
        <v>307</v>
      </c>
      <c r="F14" s="12">
        <v>351</v>
      </c>
      <c r="G14" s="12">
        <v>469</v>
      </c>
      <c r="H14" s="12">
        <v>486</v>
      </c>
      <c r="I14" s="12">
        <v>528</v>
      </c>
      <c r="J14" s="12">
        <v>577</v>
      </c>
      <c r="K14" s="12">
        <v>639</v>
      </c>
      <c r="L14" s="12">
        <v>739</v>
      </c>
      <c r="M14" s="12">
        <v>962</v>
      </c>
      <c r="N14" s="12">
        <v>1086</v>
      </c>
      <c r="O14" s="12">
        <v>906</v>
      </c>
      <c r="P14" s="12">
        <v>767</v>
      </c>
      <c r="Q14" s="12">
        <v>816</v>
      </c>
      <c r="R14" s="12">
        <v>944</v>
      </c>
      <c r="S14" s="12">
        <v>1122</v>
      </c>
      <c r="T14" s="12">
        <v>1342</v>
      </c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</row>
    <row r="15" spans="1:66" ht="10" customHeight="1">
      <c r="A15" s="11" t="s">
        <v>62</v>
      </c>
      <c r="B15" s="12">
        <v>0</v>
      </c>
      <c r="C15" s="12">
        <v>0</v>
      </c>
      <c r="D15" s="12">
        <v>0</v>
      </c>
      <c r="E15" s="12">
        <v>315</v>
      </c>
      <c r="F15" s="12">
        <v>996</v>
      </c>
      <c r="G15" s="12">
        <v>1417</v>
      </c>
      <c r="H15" s="12">
        <v>4132</v>
      </c>
      <c r="I15" s="12">
        <v>2423</v>
      </c>
      <c r="J15" s="12">
        <v>2347</v>
      </c>
      <c r="K15" s="12">
        <v>3026</v>
      </c>
      <c r="L15" s="12">
        <v>43</v>
      </c>
      <c r="M15" s="12">
        <v>69</v>
      </c>
      <c r="N15" s="12">
        <v>28</v>
      </c>
      <c r="O15" s="12">
        <v>1</v>
      </c>
      <c r="P15" s="12">
        <v>1</v>
      </c>
      <c r="Q15" s="12">
        <v>1</v>
      </c>
      <c r="R15" s="12">
        <v>0</v>
      </c>
      <c r="S15" s="12">
        <v>0</v>
      </c>
      <c r="T15" s="12">
        <v>0</v>
      </c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</row>
    <row r="16" spans="1:66" ht="10" customHeight="1">
      <c r="A16" s="11" t="s">
        <v>63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459</v>
      </c>
      <c r="J16" s="12">
        <v>609</v>
      </c>
      <c r="K16" s="12">
        <v>1222</v>
      </c>
      <c r="L16" s="12">
        <v>142</v>
      </c>
      <c r="M16" s="12">
        <v>256</v>
      </c>
      <c r="N16" s="12">
        <v>176</v>
      </c>
      <c r="O16" s="12">
        <v>328</v>
      </c>
      <c r="P16" s="12">
        <v>483</v>
      </c>
      <c r="Q16" s="12">
        <v>399</v>
      </c>
      <c r="R16" s="12">
        <v>376</v>
      </c>
      <c r="S16" s="12">
        <v>251</v>
      </c>
      <c r="T16" s="12">
        <v>962</v>
      </c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</row>
    <row r="17" spans="1:66" s="15" customFormat="1" ht="10" customHeight="1">
      <c r="A17" s="11" t="s">
        <v>64</v>
      </c>
      <c r="B17" s="12">
        <v>368</v>
      </c>
      <c r="C17" s="12">
        <v>8</v>
      </c>
      <c r="D17" s="12">
        <v>8</v>
      </c>
      <c r="E17" s="12">
        <v>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</row>
    <row r="18" spans="1:66" ht="10" customHeight="1">
      <c r="A18" s="11" t="s">
        <v>65</v>
      </c>
      <c r="B18" s="12">
        <v>748</v>
      </c>
      <c r="C18" s="12">
        <v>131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</row>
    <row r="19" spans="1:66" ht="10" customHeight="1">
      <c r="A19" s="11" t="s">
        <v>66</v>
      </c>
      <c r="B19" s="12">
        <v>1639</v>
      </c>
      <c r="C19" s="12">
        <v>1580</v>
      </c>
      <c r="D19" s="12">
        <v>1405</v>
      </c>
      <c r="E19" s="12">
        <v>1223</v>
      </c>
      <c r="F19" s="12">
        <v>1313</v>
      </c>
      <c r="G19" s="12">
        <v>1127</v>
      </c>
      <c r="H19" s="12">
        <v>890</v>
      </c>
      <c r="I19" s="12">
        <v>195</v>
      </c>
      <c r="J19" s="12">
        <v>117</v>
      </c>
      <c r="K19" s="12">
        <v>55</v>
      </c>
      <c r="L19" s="12">
        <v>37</v>
      </c>
      <c r="M19" s="12">
        <v>35</v>
      </c>
      <c r="N19" s="12">
        <v>24</v>
      </c>
      <c r="O19" s="12">
        <v>17</v>
      </c>
      <c r="P19" s="12">
        <v>16</v>
      </c>
      <c r="Q19" s="12">
        <v>11</v>
      </c>
      <c r="R19" s="12">
        <v>11</v>
      </c>
      <c r="S19" s="12">
        <v>8</v>
      </c>
      <c r="T19" s="12">
        <v>9</v>
      </c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</row>
    <row r="20" spans="1:66" ht="10" customHeight="1">
      <c r="A20" s="11" t="s">
        <v>67</v>
      </c>
      <c r="B20" s="12">
        <v>1204</v>
      </c>
      <c r="C20" s="12">
        <v>1620</v>
      </c>
      <c r="D20" s="12">
        <v>1841</v>
      </c>
      <c r="E20" s="12">
        <v>1788</v>
      </c>
      <c r="F20" s="12">
        <v>414</v>
      </c>
      <c r="G20" s="12">
        <v>276</v>
      </c>
      <c r="H20" s="12">
        <v>251</v>
      </c>
      <c r="I20" s="12">
        <v>317</v>
      </c>
      <c r="J20" s="12">
        <v>267</v>
      </c>
      <c r="K20" s="12">
        <v>315</v>
      </c>
      <c r="L20" s="12">
        <v>492</v>
      </c>
      <c r="M20" s="12">
        <v>754</v>
      </c>
      <c r="N20" s="12">
        <v>542</v>
      </c>
      <c r="O20" s="12">
        <v>688</v>
      </c>
      <c r="P20" s="12">
        <v>428</v>
      </c>
      <c r="Q20" s="12">
        <v>393</v>
      </c>
      <c r="R20" s="12">
        <v>445</v>
      </c>
      <c r="S20" s="12">
        <v>644</v>
      </c>
      <c r="T20" s="12">
        <v>564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</row>
    <row r="21" spans="1:66" ht="10" customHeight="1">
      <c r="A21" s="11" t="s">
        <v>68</v>
      </c>
      <c r="B21" s="12">
        <v>4545</v>
      </c>
      <c r="C21" s="12">
        <v>4159</v>
      </c>
      <c r="D21" s="12">
        <v>3492</v>
      </c>
      <c r="E21" s="12">
        <v>2446</v>
      </c>
      <c r="F21" s="12">
        <v>555</v>
      </c>
      <c r="G21" s="12">
        <v>283</v>
      </c>
      <c r="H21" s="12">
        <v>51</v>
      </c>
      <c r="I21" s="12">
        <v>14</v>
      </c>
      <c r="J21" s="12">
        <v>6</v>
      </c>
      <c r="K21" s="12">
        <v>4</v>
      </c>
      <c r="L21" s="12">
        <v>7</v>
      </c>
      <c r="M21" s="12">
        <v>4</v>
      </c>
      <c r="N21" s="12">
        <v>5</v>
      </c>
      <c r="O21" s="12">
        <v>3</v>
      </c>
      <c r="P21" s="12">
        <v>3</v>
      </c>
      <c r="Q21" s="12">
        <v>2</v>
      </c>
      <c r="R21" s="12">
        <v>2</v>
      </c>
      <c r="S21" s="12">
        <v>2</v>
      </c>
      <c r="T21" s="12">
        <v>2</v>
      </c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</row>
    <row r="22" spans="1:66" ht="10" customHeight="1">
      <c r="A22" s="11" t="s">
        <v>69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6</v>
      </c>
      <c r="H22" s="12">
        <v>5048</v>
      </c>
      <c r="I22" s="12">
        <v>3332</v>
      </c>
      <c r="J22" s="12">
        <v>2599</v>
      </c>
      <c r="K22" s="12">
        <v>5065</v>
      </c>
      <c r="L22" s="12">
        <v>1829</v>
      </c>
      <c r="M22" s="12">
        <v>5710</v>
      </c>
      <c r="N22" s="12">
        <v>938</v>
      </c>
      <c r="O22" s="12">
        <v>1850</v>
      </c>
      <c r="P22" s="12">
        <v>709</v>
      </c>
      <c r="Q22" s="12">
        <v>1275</v>
      </c>
      <c r="R22" s="12">
        <v>338</v>
      </c>
      <c r="S22" s="12">
        <v>769</v>
      </c>
      <c r="T22" s="12">
        <v>544</v>
      </c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</row>
    <row r="23" spans="1:66" ht="10" customHeight="1">
      <c r="A23" s="11" t="s">
        <v>70</v>
      </c>
      <c r="B23" s="12">
        <v>171</v>
      </c>
      <c r="C23" s="12">
        <v>199</v>
      </c>
      <c r="D23" s="12">
        <v>311</v>
      </c>
      <c r="E23" s="12">
        <v>556</v>
      </c>
      <c r="F23" s="12">
        <v>648</v>
      </c>
      <c r="G23" s="12">
        <v>548</v>
      </c>
      <c r="H23" s="12">
        <v>490</v>
      </c>
      <c r="I23" s="12">
        <v>279</v>
      </c>
      <c r="J23" s="12">
        <v>286</v>
      </c>
      <c r="K23" s="12">
        <v>306</v>
      </c>
      <c r="L23" s="12">
        <v>562</v>
      </c>
      <c r="M23" s="12">
        <v>561</v>
      </c>
      <c r="N23" s="12">
        <v>534</v>
      </c>
      <c r="O23" s="12">
        <v>576</v>
      </c>
      <c r="P23" s="12">
        <v>702</v>
      </c>
      <c r="Q23" s="12">
        <v>681</v>
      </c>
      <c r="R23" s="12">
        <v>618</v>
      </c>
      <c r="S23" s="12">
        <v>511</v>
      </c>
      <c r="T23" s="12">
        <v>501</v>
      </c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</row>
    <row r="24" spans="1:66" s="13" customFormat="1" ht="10" customHeight="1">
      <c r="A24" s="44" t="s">
        <v>71</v>
      </c>
      <c r="B24" s="12">
        <v>1222</v>
      </c>
      <c r="C24" s="12">
        <v>1220</v>
      </c>
      <c r="D24" s="12">
        <v>1265</v>
      </c>
      <c r="E24" s="12">
        <v>93</v>
      </c>
      <c r="F24" s="12">
        <v>68</v>
      </c>
      <c r="G24" s="12">
        <v>54</v>
      </c>
      <c r="H24" s="12">
        <v>34</v>
      </c>
      <c r="I24" s="12">
        <v>28</v>
      </c>
      <c r="J24" s="12">
        <v>28</v>
      </c>
      <c r="K24" s="12">
        <v>19</v>
      </c>
      <c r="L24" s="12">
        <v>10</v>
      </c>
      <c r="M24" s="12">
        <v>8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</row>
    <row r="25" spans="1:66" s="13" customFormat="1" ht="10" customHeight="1">
      <c r="A25" s="44" t="s">
        <v>72</v>
      </c>
      <c r="B25" s="12">
        <v>723</v>
      </c>
      <c r="C25" s="12">
        <v>771</v>
      </c>
      <c r="D25" s="12">
        <v>945</v>
      </c>
      <c r="E25" s="12">
        <v>865</v>
      </c>
      <c r="F25" s="12">
        <v>900</v>
      </c>
      <c r="G25" s="12">
        <v>919</v>
      </c>
      <c r="H25" s="12">
        <v>953</v>
      </c>
      <c r="I25" s="12">
        <v>1044</v>
      </c>
      <c r="J25" s="12">
        <v>1084</v>
      </c>
      <c r="K25" s="12">
        <v>1135</v>
      </c>
      <c r="L25" s="12">
        <v>819</v>
      </c>
      <c r="M25" s="12">
        <v>649</v>
      </c>
      <c r="N25" s="12">
        <v>763</v>
      </c>
      <c r="O25" s="12">
        <v>580</v>
      </c>
      <c r="P25" s="12">
        <v>567</v>
      </c>
      <c r="Q25" s="12">
        <v>579</v>
      </c>
      <c r="R25" s="12">
        <v>590</v>
      </c>
      <c r="S25" s="12">
        <v>0</v>
      </c>
      <c r="T25" s="12">
        <v>0</v>
      </c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</row>
    <row r="26" spans="1:66" s="13" customFormat="1" ht="10" customHeight="1">
      <c r="A26" s="44" t="s">
        <v>73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1062</v>
      </c>
      <c r="T26" s="12">
        <v>1037</v>
      </c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</row>
    <row r="27" spans="1:66" s="13" customFormat="1" ht="10" customHeight="1">
      <c r="A27" s="44" t="s">
        <v>74</v>
      </c>
      <c r="B27" s="12">
        <v>843</v>
      </c>
      <c r="C27" s="12">
        <v>1080</v>
      </c>
      <c r="D27" s="12">
        <v>1137</v>
      </c>
      <c r="E27" s="12">
        <v>85</v>
      </c>
      <c r="F27" s="12">
        <v>88</v>
      </c>
      <c r="G27" s="12">
        <v>90</v>
      </c>
      <c r="H27" s="12">
        <v>87</v>
      </c>
      <c r="I27" s="12">
        <v>72</v>
      </c>
      <c r="J27" s="12">
        <v>89</v>
      </c>
      <c r="K27" s="12">
        <v>88</v>
      </c>
      <c r="L27" s="12">
        <v>98</v>
      </c>
      <c r="M27" s="12">
        <v>110</v>
      </c>
      <c r="N27" s="12">
        <v>125</v>
      </c>
      <c r="O27" s="12">
        <v>125</v>
      </c>
      <c r="P27" s="12">
        <v>125</v>
      </c>
      <c r="Q27" s="12">
        <v>127</v>
      </c>
      <c r="R27" s="12">
        <v>127</v>
      </c>
      <c r="S27" s="12">
        <v>126</v>
      </c>
      <c r="T27" s="12">
        <v>123</v>
      </c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</row>
    <row r="28" spans="1:66" ht="10" customHeight="1">
      <c r="A28" s="11" t="s">
        <v>75</v>
      </c>
      <c r="B28" s="12">
        <v>2747</v>
      </c>
      <c r="C28" s="12">
        <v>2677</v>
      </c>
      <c r="D28" s="12">
        <v>2786</v>
      </c>
      <c r="E28" s="12">
        <v>3361</v>
      </c>
      <c r="F28" s="12">
        <v>3269</v>
      </c>
      <c r="G28" s="12">
        <v>3289</v>
      </c>
      <c r="H28" s="12">
        <v>3519</v>
      </c>
      <c r="I28" s="12">
        <v>3621</v>
      </c>
      <c r="J28" s="12">
        <v>3663</v>
      </c>
      <c r="K28" s="12">
        <v>3659</v>
      </c>
      <c r="L28" s="12">
        <v>3828</v>
      </c>
      <c r="M28" s="12">
        <v>4055</v>
      </c>
      <c r="N28" s="12">
        <v>4437</v>
      </c>
      <c r="O28" s="12">
        <v>4470</v>
      </c>
      <c r="P28" s="12">
        <v>4372</v>
      </c>
      <c r="Q28" s="12">
        <v>4501</v>
      </c>
      <c r="R28" s="12">
        <v>4531</v>
      </c>
      <c r="S28" s="12">
        <v>4650</v>
      </c>
      <c r="T28" s="12">
        <v>4487</v>
      </c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</row>
    <row r="29" spans="1:66" ht="10" customHeight="1">
      <c r="A29" s="44" t="s">
        <v>76</v>
      </c>
      <c r="B29" s="12">
        <v>1622</v>
      </c>
      <c r="C29" s="12">
        <v>907</v>
      </c>
      <c r="D29" s="12">
        <v>850</v>
      </c>
      <c r="E29" s="12">
        <v>1066</v>
      </c>
      <c r="F29" s="12">
        <v>1129</v>
      </c>
      <c r="G29" s="12">
        <v>632</v>
      </c>
      <c r="H29" s="12">
        <v>821</v>
      </c>
      <c r="I29" s="12">
        <v>2260</v>
      </c>
      <c r="J29" s="12">
        <v>1377</v>
      </c>
      <c r="K29" s="12">
        <v>1256</v>
      </c>
      <c r="L29" s="12">
        <v>1065</v>
      </c>
      <c r="M29" s="12">
        <v>1617</v>
      </c>
      <c r="N29" s="12">
        <v>1614</v>
      </c>
      <c r="O29" s="12">
        <v>1543</v>
      </c>
      <c r="P29" s="12">
        <v>1919</v>
      </c>
      <c r="Q29" s="12">
        <v>1896</v>
      </c>
      <c r="R29" s="12">
        <v>2471</v>
      </c>
      <c r="S29" s="12">
        <v>2808</v>
      </c>
      <c r="T29" s="12">
        <v>2197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</row>
    <row r="30" spans="1:66" ht="10" customHeight="1">
      <c r="A30" s="44" t="s">
        <v>77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675</v>
      </c>
      <c r="S30" s="12">
        <v>1040</v>
      </c>
      <c r="T30" s="12">
        <v>1488</v>
      </c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</row>
    <row r="31" spans="1:66" ht="10" customHeight="1">
      <c r="A31" s="44" t="s">
        <v>78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880</v>
      </c>
      <c r="T31" s="12">
        <v>835</v>
      </c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</row>
    <row r="32" spans="1:66" ht="10" customHeight="1">
      <c r="A32" s="11" t="s">
        <v>79</v>
      </c>
      <c r="B32" s="12">
        <v>8</v>
      </c>
      <c r="C32" s="12">
        <v>7</v>
      </c>
      <c r="D32" s="12">
        <v>12</v>
      </c>
      <c r="E32" s="12">
        <v>7</v>
      </c>
      <c r="F32" s="12">
        <v>1</v>
      </c>
      <c r="G32" s="12">
        <v>1</v>
      </c>
      <c r="H32" s="12">
        <v>3</v>
      </c>
      <c r="I32" s="12">
        <v>0</v>
      </c>
      <c r="J32" s="12">
        <v>1</v>
      </c>
      <c r="K32" s="12">
        <v>0</v>
      </c>
      <c r="L32" s="12">
        <v>0</v>
      </c>
      <c r="M32" s="12">
        <v>1</v>
      </c>
      <c r="N32" s="12">
        <v>0</v>
      </c>
      <c r="O32" s="12">
        <v>2</v>
      </c>
      <c r="P32" s="12">
        <v>0</v>
      </c>
      <c r="Q32" s="12">
        <v>0</v>
      </c>
      <c r="R32" s="12">
        <v>0</v>
      </c>
      <c r="S32" s="12">
        <v>40</v>
      </c>
      <c r="T32" s="12">
        <v>41</v>
      </c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</row>
    <row r="33" spans="1:66" ht="10" customHeight="1">
      <c r="A33" s="9" t="s">
        <v>51</v>
      </c>
      <c r="B33" s="12">
        <f>SUM(B6:B32)</f>
        <v>137036</v>
      </c>
      <c r="C33" s="12">
        <f t="shared" ref="C33:T33" si="0">SUM(C6:C32)</f>
        <v>151324</v>
      </c>
      <c r="D33" s="12">
        <f t="shared" si="0"/>
        <v>165771</v>
      </c>
      <c r="E33" s="12">
        <f t="shared" si="0"/>
        <v>155751</v>
      </c>
      <c r="F33" s="12">
        <f t="shared" si="0"/>
        <v>168082</v>
      </c>
      <c r="G33" s="12">
        <f t="shared" si="0"/>
        <v>170947</v>
      </c>
      <c r="H33" s="12">
        <f t="shared" si="0"/>
        <v>183168</v>
      </c>
      <c r="I33" s="12">
        <f t="shared" si="0"/>
        <v>180593</v>
      </c>
      <c r="J33" s="12">
        <f t="shared" si="0"/>
        <v>178386</v>
      </c>
      <c r="K33" s="12">
        <f t="shared" si="0"/>
        <v>185164</v>
      </c>
      <c r="L33" s="12">
        <f t="shared" si="0"/>
        <v>190861</v>
      </c>
      <c r="M33" s="12">
        <f t="shared" si="0"/>
        <v>213336</v>
      </c>
      <c r="N33" s="12">
        <f t="shared" si="0"/>
        <v>233352</v>
      </c>
      <c r="O33" s="12">
        <f t="shared" si="0"/>
        <v>239738</v>
      </c>
      <c r="P33" s="12">
        <f t="shared" si="0"/>
        <v>222379</v>
      </c>
      <c r="Q33" s="12">
        <f t="shared" si="0"/>
        <v>226541</v>
      </c>
      <c r="R33" s="12">
        <f t="shared" si="0"/>
        <v>226826</v>
      </c>
      <c r="S33" s="12">
        <f t="shared" si="0"/>
        <v>239717</v>
      </c>
      <c r="T33" s="12">
        <f t="shared" si="0"/>
        <v>241497</v>
      </c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</row>
    <row r="34" spans="1:66" s="13" customFormat="1" ht="10" customHeight="1">
      <c r="A34" s="4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</row>
    <row r="35" spans="1:66" s="13" customFormat="1" ht="10.5" customHeight="1">
      <c r="A35" s="11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</row>
    <row r="36" spans="1:66" s="13" customFormat="1" ht="10.5" customHeight="1">
      <c r="A36" s="11" t="s">
        <v>81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878</v>
      </c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</row>
    <row r="37" spans="1:66" s="13" customFormat="1" ht="10" customHeight="1">
      <c r="A37" s="11" t="s">
        <v>82</v>
      </c>
      <c r="B37" s="12">
        <v>565</v>
      </c>
      <c r="C37" s="12">
        <v>673</v>
      </c>
      <c r="D37" s="12">
        <v>662</v>
      </c>
      <c r="E37" s="12">
        <v>862</v>
      </c>
      <c r="F37" s="12">
        <v>1012</v>
      </c>
      <c r="G37" s="12">
        <v>1001</v>
      </c>
      <c r="H37" s="12">
        <v>970</v>
      </c>
      <c r="I37" s="12">
        <v>696</v>
      </c>
      <c r="J37" s="12">
        <v>341</v>
      </c>
      <c r="K37" s="12">
        <v>143</v>
      </c>
      <c r="L37" s="12">
        <v>61</v>
      </c>
      <c r="M37" s="12">
        <v>47</v>
      </c>
      <c r="N37" s="12">
        <v>149</v>
      </c>
      <c r="O37" s="12">
        <v>388</v>
      </c>
      <c r="P37" s="12">
        <v>462</v>
      </c>
      <c r="Q37" s="12">
        <v>483</v>
      </c>
      <c r="R37" s="12">
        <v>510</v>
      </c>
      <c r="S37" s="12">
        <v>592</v>
      </c>
      <c r="T37" s="12">
        <v>622</v>
      </c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</row>
    <row r="38" spans="1:66" s="13" customFormat="1" ht="10" customHeight="1">
      <c r="A38" s="44" t="s">
        <v>83</v>
      </c>
      <c r="B38" s="12">
        <v>9</v>
      </c>
      <c r="C38" s="12">
        <v>19</v>
      </c>
      <c r="D38" s="12">
        <v>47</v>
      </c>
      <c r="E38" s="12">
        <v>258</v>
      </c>
      <c r="F38" s="12">
        <v>11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</row>
    <row r="39" spans="1:66" s="13" customFormat="1" ht="10" customHeight="1">
      <c r="A39" s="44" t="s">
        <v>84</v>
      </c>
      <c r="B39" s="12">
        <v>0</v>
      </c>
      <c r="C39" s="12">
        <v>0</v>
      </c>
      <c r="D39" s="12">
        <v>3445</v>
      </c>
      <c r="E39" s="12">
        <v>2265</v>
      </c>
      <c r="F39" s="12">
        <v>9</v>
      </c>
      <c r="G39" s="12">
        <v>3</v>
      </c>
      <c r="H39" s="12">
        <v>1</v>
      </c>
      <c r="I39" s="12">
        <v>1</v>
      </c>
      <c r="J39" s="12">
        <v>2</v>
      </c>
      <c r="K39" s="12">
        <v>1</v>
      </c>
      <c r="L39" s="12">
        <v>2</v>
      </c>
      <c r="M39" s="12">
        <v>1</v>
      </c>
      <c r="N39" s="12">
        <v>1</v>
      </c>
      <c r="O39" s="12">
        <v>1</v>
      </c>
      <c r="P39" s="12">
        <v>1</v>
      </c>
      <c r="Q39" s="12">
        <v>1</v>
      </c>
      <c r="R39" s="12">
        <v>2</v>
      </c>
      <c r="S39" s="12">
        <v>3</v>
      </c>
      <c r="T39" s="12">
        <v>3</v>
      </c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</row>
    <row r="40" spans="1:66" s="13" customFormat="1" ht="10" customHeight="1">
      <c r="A40" s="44" t="s">
        <v>85</v>
      </c>
      <c r="B40" s="12">
        <v>0</v>
      </c>
      <c r="C40" s="12">
        <v>0</v>
      </c>
      <c r="D40" s="12">
        <v>2513</v>
      </c>
      <c r="E40" s="12">
        <v>82</v>
      </c>
      <c r="F40" s="12">
        <v>3</v>
      </c>
      <c r="G40" s="12">
        <v>0</v>
      </c>
      <c r="H40" s="12">
        <v>0</v>
      </c>
      <c r="I40" s="12">
        <v>0</v>
      </c>
      <c r="J40" s="12">
        <v>1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</row>
    <row r="41" spans="1:66" s="13" customFormat="1" ht="10" customHeight="1">
      <c r="A41" s="44" t="s">
        <v>86</v>
      </c>
      <c r="B41" s="12">
        <v>1</v>
      </c>
      <c r="C41" s="12">
        <v>0</v>
      </c>
      <c r="D41" s="12">
        <v>0</v>
      </c>
      <c r="E41" s="12">
        <v>0</v>
      </c>
      <c r="F41" s="12">
        <v>1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</row>
    <row r="42" spans="1:66" ht="10" customHeight="1">
      <c r="A42" s="11" t="s">
        <v>87</v>
      </c>
      <c r="B42" s="12">
        <v>1</v>
      </c>
      <c r="C42" s="12">
        <v>10</v>
      </c>
      <c r="D42" s="12">
        <v>9</v>
      </c>
      <c r="E42" s="12">
        <v>6</v>
      </c>
      <c r="F42" s="12">
        <v>4</v>
      </c>
      <c r="G42" s="12">
        <v>4</v>
      </c>
      <c r="H42" s="12">
        <v>2</v>
      </c>
      <c r="I42" s="12">
        <v>2</v>
      </c>
      <c r="J42" s="12">
        <v>2</v>
      </c>
      <c r="K42" s="12">
        <v>1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</row>
    <row r="43" spans="1:66" ht="10" customHeight="1">
      <c r="A43" s="11" t="s">
        <v>88</v>
      </c>
      <c r="B43" s="12">
        <v>4699</v>
      </c>
      <c r="C43" s="12">
        <v>2178</v>
      </c>
      <c r="D43" s="12">
        <v>545</v>
      </c>
      <c r="E43" s="12">
        <v>651</v>
      </c>
      <c r="F43" s="12">
        <v>212</v>
      </c>
      <c r="G43" s="12">
        <v>82</v>
      </c>
      <c r="H43" s="12">
        <v>74</v>
      </c>
      <c r="I43" s="12">
        <v>796</v>
      </c>
      <c r="J43" s="12">
        <v>16962</v>
      </c>
      <c r="K43" s="12">
        <v>5913</v>
      </c>
      <c r="L43" s="12">
        <v>21</v>
      </c>
      <c r="M43" s="12">
        <v>6</v>
      </c>
      <c r="N43" s="12">
        <v>7</v>
      </c>
      <c r="O43" s="12">
        <v>6</v>
      </c>
      <c r="P43" s="12">
        <v>136</v>
      </c>
      <c r="Q43" s="12">
        <v>180</v>
      </c>
      <c r="R43" s="12">
        <v>50</v>
      </c>
      <c r="S43" s="12">
        <v>115</v>
      </c>
      <c r="T43" s="12">
        <v>49</v>
      </c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</row>
    <row r="44" spans="1:66" ht="10" customHeight="1">
      <c r="A44" s="11" t="s">
        <v>89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1480</v>
      </c>
      <c r="J44" s="12">
        <v>617</v>
      </c>
      <c r="K44" s="12">
        <v>2</v>
      </c>
      <c r="L44" s="12">
        <v>0</v>
      </c>
      <c r="M44" s="12">
        <v>0</v>
      </c>
      <c r="N44" s="12">
        <v>0</v>
      </c>
      <c r="O44" s="12">
        <v>0</v>
      </c>
      <c r="P44" s="12">
        <v>5013</v>
      </c>
      <c r="Q44" s="12">
        <v>656</v>
      </c>
      <c r="R44" s="12">
        <v>4</v>
      </c>
      <c r="S44" s="12">
        <v>0</v>
      </c>
      <c r="T44" s="12">
        <v>2</v>
      </c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</row>
    <row r="45" spans="1:66" ht="10" customHeight="1">
      <c r="A45" s="11" t="s">
        <v>90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2312</v>
      </c>
      <c r="L45" s="12">
        <v>1786</v>
      </c>
      <c r="M45" s="12">
        <v>171</v>
      </c>
      <c r="N45" s="12">
        <v>142</v>
      </c>
      <c r="O45" s="12">
        <v>92</v>
      </c>
      <c r="P45" s="12">
        <v>70</v>
      </c>
      <c r="Q45" s="12">
        <v>80</v>
      </c>
      <c r="R45" s="12">
        <v>41</v>
      </c>
      <c r="S45" s="12">
        <v>39</v>
      </c>
      <c r="T45" s="12">
        <v>33</v>
      </c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</row>
    <row r="46" spans="1:66" ht="10" customHeight="1">
      <c r="A46" s="11" t="s">
        <v>91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6574</v>
      </c>
      <c r="Q46" s="12">
        <v>2117</v>
      </c>
      <c r="R46" s="12">
        <v>5115</v>
      </c>
      <c r="S46" s="12">
        <v>775</v>
      </c>
      <c r="T46" s="12">
        <v>2544</v>
      </c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</row>
    <row r="47" spans="1:66" ht="10" customHeight="1">
      <c r="A47" s="11" t="s">
        <v>92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1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1259</v>
      </c>
      <c r="S47" s="12">
        <v>0</v>
      </c>
      <c r="T47" s="12">
        <v>0</v>
      </c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</row>
    <row r="48" spans="1:66" ht="10" customHeight="1">
      <c r="A48" s="9" t="s">
        <v>51</v>
      </c>
      <c r="B48" s="12">
        <f>SUM(B36:B47)</f>
        <v>5275</v>
      </c>
      <c r="C48" s="12">
        <f t="shared" ref="C48:T48" si="1">SUM(C36:C47)</f>
        <v>2880</v>
      </c>
      <c r="D48" s="12">
        <f t="shared" si="1"/>
        <v>7221</v>
      </c>
      <c r="E48" s="12">
        <f t="shared" si="1"/>
        <v>4124</v>
      </c>
      <c r="F48" s="12">
        <f t="shared" si="1"/>
        <v>1252</v>
      </c>
      <c r="G48" s="12">
        <f t="shared" si="1"/>
        <v>1090</v>
      </c>
      <c r="H48" s="12">
        <f t="shared" si="1"/>
        <v>1048</v>
      </c>
      <c r="I48" s="12">
        <f t="shared" si="1"/>
        <v>2975</v>
      </c>
      <c r="J48" s="12">
        <f t="shared" si="1"/>
        <v>17925</v>
      </c>
      <c r="K48" s="12">
        <f t="shared" si="1"/>
        <v>8372</v>
      </c>
      <c r="L48" s="12">
        <f t="shared" si="1"/>
        <v>1870</v>
      </c>
      <c r="M48" s="12">
        <f t="shared" si="1"/>
        <v>225</v>
      </c>
      <c r="N48" s="12">
        <f t="shared" si="1"/>
        <v>299</v>
      </c>
      <c r="O48" s="12">
        <f t="shared" si="1"/>
        <v>487</v>
      </c>
      <c r="P48" s="12">
        <f t="shared" si="1"/>
        <v>12256</v>
      </c>
      <c r="Q48" s="12">
        <f t="shared" si="1"/>
        <v>3517</v>
      </c>
      <c r="R48" s="12">
        <f t="shared" si="1"/>
        <v>6981</v>
      </c>
      <c r="S48" s="12">
        <f t="shared" si="1"/>
        <v>1524</v>
      </c>
      <c r="T48" s="12">
        <f t="shared" si="1"/>
        <v>4131</v>
      </c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</row>
    <row r="49" spans="1:20" ht="9.75" customHeight="1" thickBot="1">
      <c r="A49" s="5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</row>
    <row r="50" spans="1:20">
      <c r="A50" s="11"/>
    </row>
    <row r="51" spans="1:20" ht="10" customHeight="1">
      <c r="A51" s="48" t="s">
        <v>93</v>
      </c>
    </row>
    <row r="55" spans="1:20" s="15" customFormat="1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8" spans="1:20">
      <c r="A58" s="3"/>
    </row>
    <row r="64" spans="1:20">
      <c r="A64" s="20"/>
    </row>
  </sheetData>
  <mergeCells count="1">
    <mergeCell ref="A1:L1"/>
  </mergeCells>
  <conditionalFormatting sqref="T32:T33 C6:T31 B6:B48 C32:S35 C36:T48">
    <cfRule type="cellIs" dxfId="0" priority="1" stopIfTrue="1" operator="lessThan">
      <formula>0</formula>
    </cfRule>
  </conditionalFormatting>
  <printOptions horizontalCentered="1"/>
  <pageMargins left="0.23622047244094491" right="0" top="0.78740157480314965" bottom="0.78740157480314965" header="0.19685039370078741" footer="0.15748031496062992"/>
  <pageSetup paperSize="9" scale="50" fitToWidth="3" orientation="landscape"/>
  <headerFooter alignWithMargins="0">
    <oddHeader>&amp;C&amp;F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TOT AP</vt:lpstr>
      <vt:lpstr>Tavv. 18-19</vt:lpstr>
      <vt:lpstr>Tavola 12</vt:lpstr>
      <vt:lpstr>Tavola 17</vt:lpstr>
      <vt:lpstr>Tavola 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Sciandra</dc:creator>
  <cp:lastModifiedBy>NICOLA C SALERNO</cp:lastModifiedBy>
  <dcterms:created xsi:type="dcterms:W3CDTF">2015-04-08T08:34:57Z</dcterms:created>
  <dcterms:modified xsi:type="dcterms:W3CDTF">2015-04-08T10:17:50Z</dcterms:modified>
</cp:coreProperties>
</file>