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39347\Desktop\"/>
    </mc:Choice>
  </mc:AlternateContent>
  <xr:revisionPtr revIDLastSave="0" documentId="13_ncr:1_{536E8194-05D9-485B-814C-6C3DABE5C0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PS" sheetId="1" r:id="rId1"/>
    <sheet name="CPS RGS-AW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2" l="1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B61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B60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C59" i="2"/>
  <c r="B59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B65" i="2"/>
  <c r="AB73" i="2" s="1"/>
  <c r="AA65" i="2"/>
  <c r="AA73" i="2" s="1"/>
  <c r="Z65" i="2"/>
  <c r="Z73" i="2" s="1"/>
  <c r="Y65" i="2"/>
  <c r="Y73" i="2" s="1"/>
  <c r="X65" i="2"/>
  <c r="X73" i="2" s="1"/>
  <c r="W65" i="2"/>
  <c r="W73" i="2" s="1"/>
  <c r="V65" i="2"/>
  <c r="V73" i="2" s="1"/>
  <c r="U65" i="2"/>
  <c r="U73" i="2" s="1"/>
  <c r="T65" i="2"/>
  <c r="T73" i="2" s="1"/>
  <c r="S65" i="2"/>
  <c r="S73" i="2" s="1"/>
  <c r="R65" i="2"/>
  <c r="R73" i="2" s="1"/>
  <c r="Q65" i="2"/>
  <c r="Q73" i="2" s="1"/>
  <c r="P65" i="2"/>
  <c r="P73" i="2" s="1"/>
  <c r="O65" i="2"/>
  <c r="O73" i="2" s="1"/>
  <c r="N65" i="2"/>
  <c r="N73" i="2" s="1"/>
  <c r="M65" i="2"/>
  <c r="M73" i="2" s="1"/>
  <c r="L65" i="2"/>
  <c r="L73" i="2" s="1"/>
  <c r="K65" i="2"/>
  <c r="K73" i="2" s="1"/>
  <c r="J65" i="2"/>
  <c r="J73" i="2" s="1"/>
  <c r="I65" i="2"/>
  <c r="I73" i="2" s="1"/>
  <c r="H65" i="2"/>
  <c r="H73" i="2" s="1"/>
  <c r="G65" i="2"/>
  <c r="G73" i="2" s="1"/>
  <c r="F65" i="2"/>
  <c r="F73" i="2" s="1"/>
  <c r="E65" i="2"/>
  <c r="E73" i="2" s="1"/>
  <c r="D65" i="2"/>
  <c r="D73" i="2" s="1"/>
  <c r="C65" i="2"/>
  <c r="C73" i="2" s="1"/>
  <c r="B65" i="2"/>
  <c r="B73" i="2" s="1"/>
  <c r="AB54" i="2"/>
  <c r="AB58" i="2" s="1"/>
  <c r="AB62" i="2" s="1"/>
  <c r="AA54" i="2"/>
  <c r="AA58" i="2" s="1"/>
  <c r="AA62" i="2" s="1"/>
  <c r="Z54" i="2"/>
  <c r="Z58" i="2" s="1"/>
  <c r="Z62" i="2" s="1"/>
  <c r="Y54" i="2"/>
  <c r="Y58" i="2" s="1"/>
  <c r="Y62" i="2" s="1"/>
  <c r="X54" i="2"/>
  <c r="X58" i="2" s="1"/>
  <c r="X62" i="2" s="1"/>
  <c r="W54" i="2"/>
  <c r="W58" i="2" s="1"/>
  <c r="W62" i="2" s="1"/>
  <c r="V54" i="2"/>
  <c r="V58" i="2" s="1"/>
  <c r="V62" i="2" s="1"/>
  <c r="U54" i="2"/>
  <c r="U58" i="2" s="1"/>
  <c r="U62" i="2" s="1"/>
  <c r="T54" i="2"/>
  <c r="T58" i="2" s="1"/>
  <c r="T62" i="2" s="1"/>
  <c r="S54" i="2"/>
  <c r="S58" i="2" s="1"/>
  <c r="S62" i="2" s="1"/>
  <c r="R54" i="2"/>
  <c r="R58" i="2" s="1"/>
  <c r="R62" i="2" s="1"/>
  <c r="Q54" i="2"/>
  <c r="Q58" i="2" s="1"/>
  <c r="Q62" i="2" s="1"/>
  <c r="P54" i="2"/>
  <c r="P58" i="2" s="1"/>
  <c r="P62" i="2" s="1"/>
  <c r="O54" i="2"/>
  <c r="O58" i="2" s="1"/>
  <c r="O62" i="2" s="1"/>
  <c r="N54" i="2"/>
  <c r="N58" i="2" s="1"/>
  <c r="N62" i="2" s="1"/>
  <c r="M54" i="2"/>
  <c r="M58" i="2" s="1"/>
  <c r="M62" i="2" s="1"/>
  <c r="L54" i="2"/>
  <c r="L58" i="2" s="1"/>
  <c r="L62" i="2" s="1"/>
  <c r="K54" i="2"/>
  <c r="K58" i="2" s="1"/>
  <c r="K62" i="2" s="1"/>
  <c r="J54" i="2"/>
  <c r="J58" i="2" s="1"/>
  <c r="J62" i="2" s="1"/>
  <c r="I54" i="2"/>
  <c r="H54" i="2"/>
  <c r="H58" i="2" s="1"/>
  <c r="H62" i="2" s="1"/>
  <c r="G54" i="2"/>
  <c r="G58" i="2" s="1"/>
  <c r="G62" i="2" s="1"/>
  <c r="F54" i="2"/>
  <c r="F58" i="2" s="1"/>
  <c r="F62" i="2" s="1"/>
  <c r="E54" i="2"/>
  <c r="E58" i="2" s="1"/>
  <c r="E62" i="2" s="1"/>
  <c r="D54" i="2"/>
  <c r="D58" i="2" s="1"/>
  <c r="D62" i="2" s="1"/>
  <c r="C54" i="2"/>
  <c r="C58" i="2" s="1"/>
  <c r="C62" i="2" s="1"/>
  <c r="B54" i="2"/>
  <c r="B58" i="2" s="1"/>
  <c r="B62" i="2" s="1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H51" i="2"/>
  <c r="G51" i="2"/>
  <c r="F51" i="2"/>
  <c r="E51" i="2"/>
  <c r="D51" i="2"/>
  <c r="C51" i="2"/>
  <c r="B51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E26" i="2"/>
  <c r="AD26" i="2"/>
  <c r="AC26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E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B53" i="1"/>
  <c r="AC45" i="1"/>
  <c r="AD45" i="1"/>
  <c r="AE45" i="1"/>
  <c r="AC42" i="1"/>
  <c r="AD42" i="1"/>
  <c r="AE42" i="1"/>
  <c r="AC30" i="1"/>
  <c r="AD30" i="1"/>
  <c r="AE30" i="1"/>
  <c r="AC18" i="1"/>
  <c r="AD18" i="1"/>
  <c r="AE18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D65" i="1"/>
  <c r="D64" i="1" s="1"/>
  <c r="E65" i="1"/>
  <c r="E64" i="1" s="1"/>
  <c r="F65" i="1"/>
  <c r="F64" i="1" s="1"/>
  <c r="G65" i="1"/>
  <c r="G64" i="1" s="1"/>
  <c r="H65" i="1"/>
  <c r="H64" i="1" s="1"/>
  <c r="I65" i="1"/>
  <c r="I64" i="1" s="1"/>
  <c r="J65" i="1"/>
  <c r="J64" i="1" s="1"/>
  <c r="K65" i="1"/>
  <c r="K64" i="1" s="1"/>
  <c r="L65" i="1"/>
  <c r="L64" i="1" s="1"/>
  <c r="M65" i="1"/>
  <c r="M64" i="1" s="1"/>
  <c r="N65" i="1"/>
  <c r="N64" i="1" s="1"/>
  <c r="O65" i="1"/>
  <c r="O64" i="1" s="1"/>
  <c r="P65" i="1"/>
  <c r="P64" i="1" s="1"/>
  <c r="Q65" i="1"/>
  <c r="Q64" i="1" s="1"/>
  <c r="R65" i="1"/>
  <c r="R64" i="1" s="1"/>
  <c r="S65" i="1"/>
  <c r="S64" i="1" s="1"/>
  <c r="T65" i="1"/>
  <c r="T64" i="1" s="1"/>
  <c r="U65" i="1"/>
  <c r="U64" i="1" s="1"/>
  <c r="V65" i="1"/>
  <c r="V64" i="1" s="1"/>
  <c r="W65" i="1"/>
  <c r="W64" i="1" s="1"/>
  <c r="X65" i="1"/>
  <c r="X64" i="1" s="1"/>
  <c r="Y65" i="1"/>
  <c r="Y64" i="1" s="1"/>
  <c r="Z65" i="1"/>
  <c r="Z64" i="1" s="1"/>
  <c r="AA65" i="1"/>
  <c r="AA64" i="1" s="1"/>
  <c r="AB65" i="1"/>
  <c r="AB64" i="1" s="1"/>
  <c r="AC65" i="1"/>
  <c r="AC64" i="1" s="1"/>
  <c r="AD65" i="1"/>
  <c r="AD64" i="1" s="1"/>
  <c r="AE65" i="1"/>
  <c r="AE64" i="1" s="1"/>
  <c r="C56" i="1"/>
  <c r="C57" i="1"/>
  <c r="C58" i="1"/>
  <c r="C59" i="1"/>
  <c r="C60" i="1"/>
  <c r="C61" i="1"/>
  <c r="C62" i="1"/>
  <c r="C63" i="1"/>
  <c r="C64" i="1"/>
  <c r="C65" i="1"/>
  <c r="B56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B52" i="1"/>
  <c r="C48" i="1"/>
  <c r="C45" i="1" s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B48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B23" i="1"/>
  <c r="AB18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B42" i="1"/>
  <c r="B30" i="1"/>
  <c r="B45" i="1"/>
  <c r="B18" i="1"/>
  <c r="B65" i="1"/>
  <c r="B57" i="1"/>
  <c r="D45" i="1"/>
  <c r="E45" i="1"/>
  <c r="F45" i="1"/>
  <c r="B63" i="1"/>
  <c r="B62" i="1"/>
  <c r="B60" i="1"/>
  <c r="B61" i="1"/>
  <c r="B59" i="1"/>
  <c r="B58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I58" i="2" l="1"/>
  <c r="I62" i="2" s="1"/>
  <c r="I51" i="2"/>
  <c r="AE54" i="2"/>
  <c r="AE58" i="2" s="1"/>
  <c r="AE62" i="2" s="1"/>
  <c r="AE65" i="2"/>
  <c r="AE66" i="2"/>
  <c r="AD66" i="2"/>
  <c r="AD65" i="2"/>
  <c r="AD73" i="2" s="1"/>
  <c r="AD54" i="2"/>
  <c r="AC66" i="2"/>
  <c r="AC54" i="2"/>
  <c r="AC65" i="2"/>
  <c r="AC73" i="2" s="1"/>
  <c r="B64" i="1"/>
  <c r="AE22" i="1"/>
  <c r="AE48" i="1" s="1"/>
  <c r="AC22" i="1"/>
  <c r="AC48" i="1" s="1"/>
  <c r="AD22" i="1"/>
  <c r="AD48" i="1" s="1"/>
  <c r="AE51" i="2" l="1"/>
  <c r="AD58" i="2"/>
  <c r="AD62" i="2" s="1"/>
  <c r="AD51" i="2"/>
  <c r="AC58" i="2"/>
  <c r="AC62" i="2" s="1"/>
  <c r="AC51" i="2"/>
  <c r="AE73" i="2"/>
</calcChain>
</file>

<file path=xl/sharedStrings.xml><?xml version="1.0" encoding="utf-8"?>
<sst xmlns="http://schemas.openxmlformats.org/spreadsheetml/2006/main" count="116" uniqueCount="60">
  <si>
    <t>Funzione e tipo di prestazione</t>
  </si>
  <si>
    <t>Sanità</t>
  </si>
  <si>
    <t>Prestazioni sociali in natura</t>
  </si>
  <si>
    <t xml:space="preserve"> - Farmaci</t>
  </si>
  <si>
    <t xml:space="preserve"> - Assistenza medico generica</t>
  </si>
  <si>
    <t xml:space="preserve"> - Assistenza medico specialistica</t>
  </si>
  <si>
    <t xml:space="preserve"> - Assistenza ospedaliera in case di cura private</t>
  </si>
  <si>
    <t xml:space="preserve"> - Assistenza riabilitativa, integrativa e protesica</t>
  </si>
  <si>
    <t xml:space="preserve"> - Altra assistenza</t>
  </si>
  <si>
    <t xml:space="preserve"> - Assistenza ospedaliera</t>
  </si>
  <si>
    <t xml:space="preserve"> - Altri servizi sanitari</t>
  </si>
  <si>
    <t>Previdenza</t>
  </si>
  <si>
    <t>Prestazioni sociali in denaro</t>
  </si>
  <si>
    <t xml:space="preserve"> - Liquidazioni per fine rapporto di lavoro</t>
  </si>
  <si>
    <t xml:space="preserve"> - Indennità di malattia, per infortuni e maternità</t>
  </si>
  <si>
    <t xml:space="preserve"> - Indennità di disoccupazione</t>
  </si>
  <si>
    <t xml:space="preserve"> - Assegno di integrazione salariale</t>
  </si>
  <si>
    <t xml:space="preserve"> - Assegni familiari</t>
  </si>
  <si>
    <t xml:space="preserve"> - Altri sussidi e assegni (a)</t>
  </si>
  <si>
    <t>Assistenza</t>
  </si>
  <si>
    <t xml:space="preserve"> - Pensione e assegno sociale</t>
  </si>
  <si>
    <t xml:space="preserve"> - Pensione di guerra</t>
  </si>
  <si>
    <t xml:space="preserve"> - Prestazioni agli invalidi civili</t>
  </si>
  <si>
    <t xml:space="preserve"> - Prestazioni ai non vedenti</t>
  </si>
  <si>
    <t xml:space="preserve"> - Prestazioni ai non udenti</t>
  </si>
  <si>
    <t xml:space="preserve"> - Altri assegni e sussidi</t>
  </si>
  <si>
    <t>Totale protezione sociale</t>
  </si>
  <si>
    <t>(a) Comprende: equo indennizzo, liquidazioni in capitale, assegni, indennità e sussidi complementari al reddito.</t>
  </si>
  <si>
    <t>di cui Rendite</t>
  </si>
  <si>
    <t xml:space="preserve"> - Pensioni e Rendite</t>
  </si>
  <si>
    <r>
      <t xml:space="preserve">- corrispondenti a beni e servizi prodotti da produttori </t>
    </r>
    <r>
      <rPr>
        <i/>
        <sz val="12"/>
        <rFont val="Calibri Light"/>
        <family val="2"/>
        <scheme val="major"/>
      </rPr>
      <t>market</t>
    </r>
  </si>
  <si>
    <r>
      <t>- corrispondenti a servizi prodotti da produttori non</t>
    </r>
    <r>
      <rPr>
        <i/>
        <sz val="12"/>
        <rFont val="Calibri Light"/>
        <family val="2"/>
        <scheme val="major"/>
      </rPr>
      <t xml:space="preserve"> market</t>
    </r>
  </si>
  <si>
    <r>
      <t xml:space="preserve">- corrispondenti a servizi prodotti da produttori non </t>
    </r>
    <r>
      <rPr>
        <i/>
        <sz val="12"/>
        <rFont val="Calibri Light"/>
        <family val="2"/>
        <scheme val="major"/>
      </rPr>
      <t>market</t>
    </r>
  </si>
  <si>
    <t>Pensioni</t>
  </si>
  <si>
    <t xml:space="preserve">Farmaceutica </t>
  </si>
  <si>
    <t>Sanità, escl. Farmaceutica</t>
  </si>
  <si>
    <t>Ammortizzatori del mkt. del lavoro</t>
  </si>
  <si>
    <t>Assegni familiari</t>
  </si>
  <si>
    <t>Altri istituti assistenziali</t>
  </si>
  <si>
    <t>Liquidazioni di fine rapporto</t>
  </si>
  <si>
    <t>Rendite indennitarie</t>
  </si>
  <si>
    <t xml:space="preserve">Prestazioni agli invalidi civili </t>
  </si>
  <si>
    <t xml:space="preserve"> Indennità di malattia, per infortuni e maternità</t>
  </si>
  <si>
    <t>@Reforming.it</t>
  </si>
  <si>
    <r>
      <t>Prestazioni di protezione sociale</t>
    </r>
    <r>
      <rPr>
        <sz val="20"/>
        <color rgb="FFC00000"/>
        <rFont val="Calibri Light"/>
        <family val="2"/>
        <scheme val="major"/>
      </rPr>
      <t xml:space="preserve"> </t>
    </r>
    <r>
      <rPr>
        <b/>
        <sz val="20"/>
        <color rgb="FFC00000"/>
        <rFont val="Calibri Light"/>
        <family val="2"/>
        <scheme val="major"/>
      </rPr>
      <t>delle amministrazioni pubbliche. Anni 1995 - 2024</t>
    </r>
    <r>
      <rPr>
        <sz val="20"/>
        <color rgb="FFC00000"/>
        <rFont val="Calibri Light"/>
        <family val="2"/>
        <scheme val="major"/>
      </rPr>
      <t xml:space="preserve"> </t>
    </r>
    <r>
      <rPr>
        <i/>
        <sz val="20"/>
        <color rgb="FFC00000"/>
        <rFont val="Calibri Light"/>
        <family val="2"/>
        <scheme val="major"/>
      </rPr>
      <t>(milioni di euro correnti)</t>
    </r>
  </si>
  <si>
    <t>PIL prezzi correnti</t>
  </si>
  <si>
    <t>Ricostruzione aggregato "Pensioni RGS-AWG"</t>
  </si>
  <si>
    <t>Incidenza di "Penmsioni RGS-AWG" sul totale</t>
  </si>
  <si>
    <t>Aggregato "Pensioni RGS-AWG", % PIL</t>
  </si>
  <si>
    <t>Aggergato "Sanità", % PIL</t>
  </si>
  <si>
    <t>Servizi amministrativi</t>
  </si>
  <si>
    <t>Contribuzioni diverse</t>
  </si>
  <si>
    <t>Altre uscite</t>
  </si>
  <si>
    <t>Incidenza di "Pensioni RGS-AWG" sul totale</t>
  </si>
  <si>
    <t>Aggregato "Sanità RGS-AWG", % PIL</t>
  </si>
  <si>
    <t>Totale "RGS-AWG", % PIL</t>
  </si>
  <si>
    <t>LTC sanitaria</t>
  </si>
  <si>
    <t>LTC extra sanitaria</t>
  </si>
  <si>
    <r>
      <t xml:space="preserve">Aggregato "LTC </t>
    </r>
    <r>
      <rPr>
        <i/>
        <sz val="12"/>
        <color theme="1"/>
        <rFont val="Calibri Light"/>
        <family val="2"/>
        <scheme val="major"/>
      </rPr>
      <t>extra</t>
    </r>
    <r>
      <rPr>
        <sz val="12"/>
        <color theme="1"/>
        <rFont val="Calibri Light"/>
        <family val="2"/>
        <scheme val="major"/>
      </rPr>
      <t xml:space="preserve"> SSN RGS-AWG", % PIL</t>
    </r>
  </si>
  <si>
    <t>Aggregato "Sanità &amp; LTC RGS-AWG", % 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</si>
</sst>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i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sz val="20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Calibri Light"/>
      <family val="2"/>
      <scheme val="major"/>
    </font>
    <font>
      <sz val="9"/>
      <color rgb="FF9A0000"/>
      <name val="Calibri Light"/>
      <family val="2"/>
      <scheme val="major"/>
    </font>
    <font>
      <b/>
      <sz val="20"/>
      <color rgb="FFC00000"/>
      <name val="Calibri Light"/>
      <family val="2"/>
      <scheme val="major"/>
    </font>
    <font>
      <sz val="20"/>
      <color rgb="FFC00000"/>
      <name val="Calibri Light"/>
      <family val="2"/>
      <scheme val="major"/>
    </font>
    <font>
      <i/>
      <sz val="20"/>
      <color rgb="FFC00000"/>
      <name val="Calibri Light"/>
      <family val="2"/>
      <scheme val="major"/>
    </font>
    <font>
      <i/>
      <sz val="9"/>
      <color rgb="FFC0000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b/>
      <sz val="14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sz val="8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1" fillId="2" borderId="1" xfId="0" applyFont="1" applyFill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2"/>
    </xf>
    <xf numFmtId="0" fontId="2" fillId="2" borderId="1" xfId="0" applyFont="1" applyFill="1" applyBorder="1"/>
    <xf numFmtId="0" fontId="2" fillId="3" borderId="1" xfId="0" applyFont="1" applyFill="1" applyBorder="1" applyAlignment="1">
      <alignment horizontal="left" indent="2"/>
    </xf>
    <xf numFmtId="3" fontId="2" fillId="3" borderId="1" xfId="0" applyNumberFormat="1" applyFont="1" applyFill="1" applyBorder="1"/>
    <xf numFmtId="3" fontId="4" fillId="2" borderId="0" xfId="0" applyNumberFormat="1" applyFont="1" applyFill="1"/>
    <xf numFmtId="3" fontId="4" fillId="4" borderId="1" xfId="0" applyNumberFormat="1" applyFont="1" applyFill="1" applyBorder="1"/>
    <xf numFmtId="0" fontId="2" fillId="2" borderId="1" xfId="0" quotePrefix="1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right" indent="2"/>
    </xf>
    <xf numFmtId="0" fontId="6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3" fontId="4" fillId="2" borderId="1" xfId="0" applyNumberFormat="1" applyFont="1" applyFill="1" applyBorder="1"/>
    <xf numFmtId="0" fontId="4" fillId="2" borderId="4" xfId="0" applyFont="1" applyFill="1" applyBorder="1" applyAlignment="1">
      <alignment horizontal="right"/>
    </xf>
    <xf numFmtId="3" fontId="9" fillId="3" borderId="1" xfId="0" applyNumberFormat="1" applyFont="1" applyFill="1" applyBorder="1"/>
    <xf numFmtId="0" fontId="4" fillId="2" borderId="1" xfId="0" applyFont="1" applyFill="1" applyBorder="1"/>
    <xf numFmtId="0" fontId="11" fillId="2" borderId="0" xfId="0" applyFont="1" applyFill="1" applyAlignment="1">
      <alignment horizontal="left" vertical="center" wrapText="1"/>
    </xf>
    <xf numFmtId="164" fontId="9" fillId="3" borderId="1" xfId="1" applyNumberFormat="1" applyFont="1" applyFill="1" applyBorder="1"/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4" fillId="2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5" xfId="1" applyNumberFormat="1" applyFont="1" applyFill="1" applyBorder="1"/>
    <xf numFmtId="10" fontId="4" fillId="2" borderId="0" xfId="1" applyNumberFormat="1" applyFont="1" applyFill="1"/>
    <xf numFmtId="0" fontId="17" fillId="2" borderId="1" xfId="0" applyFont="1" applyFill="1" applyBorder="1"/>
    <xf numFmtId="0" fontId="2" fillId="6" borderId="1" xfId="0" applyFont="1" applyFill="1" applyBorder="1" applyAlignment="1">
      <alignment horizontal="left" indent="1"/>
    </xf>
    <xf numFmtId="3" fontId="2" fillId="6" borderId="1" xfId="0" applyNumberFormat="1" applyFont="1" applyFill="1" applyBorder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indent="2"/>
    </xf>
    <xf numFmtId="0" fontId="2" fillId="6" borderId="1" xfId="0" applyFont="1" applyFill="1" applyBorder="1"/>
    <xf numFmtId="0" fontId="2" fillId="4" borderId="1" xfId="0" applyFont="1" applyFill="1" applyBorder="1" applyAlignment="1">
      <alignment horizontal="left" indent="2"/>
    </xf>
    <xf numFmtId="3" fontId="2" fillId="4" borderId="1" xfId="0" applyNumberFormat="1" applyFont="1" applyFill="1" applyBorder="1"/>
    <xf numFmtId="0" fontId="20" fillId="2" borderId="0" xfId="0" applyFont="1" applyFill="1" applyAlignment="1">
      <alignment horizontal="center" vertical="center"/>
    </xf>
    <xf numFmtId="0" fontId="10" fillId="2" borderId="0" xfId="0" quotePrefix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 wrapText="1"/>
    </xf>
    <xf numFmtId="0" fontId="19" fillId="2" borderId="0" xfId="2" applyFont="1" applyFill="1" applyAlignment="1"/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9A0000"/>
      <color rgb="FFA56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it-IT" sz="1800"/>
              <a:t>Composizione del</a:t>
            </a:r>
            <a:r>
              <a:rPr lang="it-IT" sz="1800" baseline="0"/>
              <a:t>la spesa pubblica per </a:t>
            </a:r>
            <a:r>
              <a:rPr lang="it-IT" sz="1800" i="1" baseline="0"/>
              <a:t>welfare</a:t>
            </a:r>
            <a:r>
              <a:rPr lang="it-IT" sz="1800" baseline="0"/>
              <a:t> </a:t>
            </a:r>
            <a:endParaRPr lang="it-IT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CPS!$A$56</c:f>
              <c:strCache>
                <c:ptCount val="1"/>
                <c:pt idx="0">
                  <c:v>Pensioni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CPS!$B$56:$AE$56</c:f>
              <c:numCache>
                <c:formatCode>#,##0</c:formatCode>
                <c:ptCount val="30"/>
                <c:pt idx="0">
                  <c:v>119937</c:v>
                </c:pt>
                <c:pt idx="1">
                  <c:v>132232</c:v>
                </c:pt>
                <c:pt idx="2">
                  <c:v>143649</c:v>
                </c:pt>
                <c:pt idx="3">
                  <c:v>145594</c:v>
                </c:pt>
                <c:pt idx="4">
                  <c:v>154186</c:v>
                </c:pt>
                <c:pt idx="5">
                  <c:v>158321</c:v>
                </c:pt>
                <c:pt idx="6">
                  <c:v>165918</c:v>
                </c:pt>
                <c:pt idx="7">
                  <c:v>174111</c:v>
                </c:pt>
                <c:pt idx="8">
                  <c:v>181290</c:v>
                </c:pt>
                <c:pt idx="9">
                  <c:v>188925</c:v>
                </c:pt>
                <c:pt idx="10">
                  <c:v>195913</c:v>
                </c:pt>
                <c:pt idx="11">
                  <c:v>202592</c:v>
                </c:pt>
                <c:pt idx="12">
                  <c:v>210507</c:v>
                </c:pt>
                <c:pt idx="13">
                  <c:v>219048</c:v>
                </c:pt>
                <c:pt idx="14">
                  <c:v>227557</c:v>
                </c:pt>
                <c:pt idx="15">
                  <c:v>233457</c:v>
                </c:pt>
                <c:pt idx="16">
                  <c:v>239777</c:v>
                </c:pt>
                <c:pt idx="17">
                  <c:v>245028</c:v>
                </c:pt>
                <c:pt idx="18">
                  <c:v>250308</c:v>
                </c:pt>
                <c:pt idx="19">
                  <c:v>252038</c:v>
                </c:pt>
                <c:pt idx="20">
                  <c:v>254128</c:v>
                </c:pt>
                <c:pt idx="21">
                  <c:v>256084</c:v>
                </c:pt>
                <c:pt idx="22">
                  <c:v>258756</c:v>
                </c:pt>
                <c:pt idx="23">
                  <c:v>263723</c:v>
                </c:pt>
                <c:pt idx="24">
                  <c:v>270160</c:v>
                </c:pt>
                <c:pt idx="25">
                  <c:v>276604</c:v>
                </c:pt>
                <c:pt idx="26">
                  <c:v>281361</c:v>
                </c:pt>
                <c:pt idx="27">
                  <c:v>291767.57815185946</c:v>
                </c:pt>
                <c:pt idx="28">
                  <c:v>313038.83623328165</c:v>
                </c:pt>
                <c:pt idx="29">
                  <c:v>330228.46645842941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A-48BC-85C3-8F8C67D58B53}"/>
            </c:ext>
          </c:extLst>
        </c:ser>
        <c:ser>
          <c:idx val="1"/>
          <c:order val="1"/>
          <c:tx>
            <c:strRef>
              <c:f>CPS!$A$57</c:f>
              <c:strCache>
                <c:ptCount val="1"/>
                <c:pt idx="0">
                  <c:v>Rendite indennitarie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CPS!$B$57:$AE$57</c:f>
              <c:numCache>
                <c:formatCode>#,##0</c:formatCode>
                <c:ptCount val="30"/>
                <c:pt idx="0">
                  <c:v>4998</c:v>
                </c:pt>
                <c:pt idx="1">
                  <c:v>4998</c:v>
                </c:pt>
                <c:pt idx="2">
                  <c:v>4998</c:v>
                </c:pt>
                <c:pt idx="3">
                  <c:v>4998</c:v>
                </c:pt>
                <c:pt idx="4">
                  <c:v>4998</c:v>
                </c:pt>
                <c:pt idx="5">
                  <c:v>5038</c:v>
                </c:pt>
                <c:pt idx="6">
                  <c:v>5160</c:v>
                </c:pt>
                <c:pt idx="7">
                  <c:v>5178</c:v>
                </c:pt>
                <c:pt idx="8">
                  <c:v>5370</c:v>
                </c:pt>
                <c:pt idx="9">
                  <c:v>5174</c:v>
                </c:pt>
                <c:pt idx="10">
                  <c:v>5123</c:v>
                </c:pt>
                <c:pt idx="11">
                  <c:v>5140</c:v>
                </c:pt>
                <c:pt idx="12">
                  <c:v>5172</c:v>
                </c:pt>
                <c:pt idx="13">
                  <c:v>5121</c:v>
                </c:pt>
                <c:pt idx="14">
                  <c:v>5491</c:v>
                </c:pt>
                <c:pt idx="15">
                  <c:v>5156</c:v>
                </c:pt>
                <c:pt idx="16">
                  <c:v>5213</c:v>
                </c:pt>
                <c:pt idx="17">
                  <c:v>5416</c:v>
                </c:pt>
                <c:pt idx="18">
                  <c:v>5325</c:v>
                </c:pt>
                <c:pt idx="19">
                  <c:v>5305</c:v>
                </c:pt>
                <c:pt idx="20">
                  <c:v>5225</c:v>
                </c:pt>
                <c:pt idx="21">
                  <c:v>5089</c:v>
                </c:pt>
                <c:pt idx="22">
                  <c:v>5059</c:v>
                </c:pt>
                <c:pt idx="23">
                  <c:v>4970</c:v>
                </c:pt>
                <c:pt idx="24">
                  <c:v>4890</c:v>
                </c:pt>
                <c:pt idx="25">
                  <c:v>4772</c:v>
                </c:pt>
                <c:pt idx="26">
                  <c:v>4851</c:v>
                </c:pt>
                <c:pt idx="27">
                  <c:v>5030.4218481405387</c:v>
                </c:pt>
                <c:pt idx="28">
                  <c:v>5397.1637667183768</c:v>
                </c:pt>
                <c:pt idx="29">
                  <c:v>5693.533541570584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A-48BC-85C3-8F8C67D58B53}"/>
            </c:ext>
          </c:extLst>
        </c:ser>
        <c:ser>
          <c:idx val="2"/>
          <c:order val="2"/>
          <c:tx>
            <c:strRef>
              <c:f>CPS!$A$58</c:f>
              <c:strCache>
                <c:ptCount val="1"/>
                <c:pt idx="0">
                  <c:v>Sanità, escl. Farmaceutica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CPS!$B$58:$AE$58</c:f>
              <c:numCache>
                <c:formatCode>#,##0</c:formatCode>
                <c:ptCount val="30"/>
                <c:pt idx="0">
                  <c:v>39362</c:v>
                </c:pt>
                <c:pt idx="1">
                  <c:v>42353</c:v>
                </c:pt>
                <c:pt idx="2">
                  <c:v>45888</c:v>
                </c:pt>
                <c:pt idx="3">
                  <c:v>47142</c:v>
                </c:pt>
                <c:pt idx="4">
                  <c:v>48918</c:v>
                </c:pt>
                <c:pt idx="5">
                  <c:v>54524</c:v>
                </c:pt>
                <c:pt idx="6">
                  <c:v>58470</c:v>
                </c:pt>
                <c:pt idx="7">
                  <c:v>62390</c:v>
                </c:pt>
                <c:pt idx="8">
                  <c:v>65319</c:v>
                </c:pt>
                <c:pt idx="9">
                  <c:v>72283</c:v>
                </c:pt>
                <c:pt idx="10">
                  <c:v>78019</c:v>
                </c:pt>
                <c:pt idx="11">
                  <c:v>82452</c:v>
                </c:pt>
                <c:pt idx="12">
                  <c:v>82999</c:v>
                </c:pt>
                <c:pt idx="13">
                  <c:v>89699</c:v>
                </c:pt>
                <c:pt idx="14">
                  <c:v>91426</c:v>
                </c:pt>
                <c:pt idx="15">
                  <c:v>93857</c:v>
                </c:pt>
                <c:pt idx="16">
                  <c:v>93859</c:v>
                </c:pt>
                <c:pt idx="17">
                  <c:v>93206</c:v>
                </c:pt>
                <c:pt idx="18">
                  <c:v>92470</c:v>
                </c:pt>
                <c:pt idx="19">
                  <c:v>94169</c:v>
                </c:pt>
                <c:pt idx="20">
                  <c:v>94543</c:v>
                </c:pt>
                <c:pt idx="21">
                  <c:v>95721</c:v>
                </c:pt>
                <c:pt idx="22">
                  <c:v>97481</c:v>
                </c:pt>
                <c:pt idx="23">
                  <c:v>99153</c:v>
                </c:pt>
                <c:pt idx="24">
                  <c:v>100143</c:v>
                </c:pt>
                <c:pt idx="25">
                  <c:v>107467</c:v>
                </c:pt>
                <c:pt idx="26">
                  <c:v>113343</c:v>
                </c:pt>
                <c:pt idx="27">
                  <c:v>115860</c:v>
                </c:pt>
                <c:pt idx="28">
                  <c:v>116212</c:v>
                </c:pt>
                <c:pt idx="29">
                  <c:v>121834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A-48BC-85C3-8F8C67D58B53}"/>
            </c:ext>
          </c:extLst>
        </c:ser>
        <c:ser>
          <c:idx val="3"/>
          <c:order val="3"/>
          <c:tx>
            <c:strRef>
              <c:f>CPS!$A$59</c:f>
              <c:strCache>
                <c:ptCount val="1"/>
                <c:pt idx="0">
                  <c:v>Farmaceutica </c:v>
                </c:pt>
              </c:strCache>
            </c:strRef>
          </c:tx>
          <c:spPr>
            <a:solidFill>
              <a:srgbClr val="FF0000">
                <a:alpha val="90000"/>
              </a:srgbClr>
            </a:solidFill>
            <a:ln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CPS!$B$59:$AE$59</c:f>
              <c:numCache>
                <c:formatCode>#,##0</c:formatCode>
                <c:ptCount val="30"/>
                <c:pt idx="0">
                  <c:v>4995</c:v>
                </c:pt>
                <c:pt idx="1">
                  <c:v>5469</c:v>
                </c:pt>
                <c:pt idx="2">
                  <c:v>6016</c:v>
                </c:pt>
                <c:pt idx="3">
                  <c:v>6629</c:v>
                </c:pt>
                <c:pt idx="4">
                  <c:v>7372</c:v>
                </c:pt>
                <c:pt idx="5">
                  <c:v>8743</c:v>
                </c:pt>
                <c:pt idx="6">
                  <c:v>11661</c:v>
                </c:pt>
                <c:pt idx="7">
                  <c:v>11722</c:v>
                </c:pt>
                <c:pt idx="8">
                  <c:v>11096</c:v>
                </c:pt>
                <c:pt idx="9">
                  <c:v>11988</c:v>
                </c:pt>
                <c:pt idx="10">
                  <c:v>11849</c:v>
                </c:pt>
                <c:pt idx="11">
                  <c:v>12334</c:v>
                </c:pt>
                <c:pt idx="12">
                  <c:v>11543</c:v>
                </c:pt>
                <c:pt idx="13">
                  <c:v>11226</c:v>
                </c:pt>
                <c:pt idx="14">
                  <c:v>10997</c:v>
                </c:pt>
                <c:pt idx="15">
                  <c:v>10913</c:v>
                </c:pt>
                <c:pt idx="16">
                  <c:v>9862</c:v>
                </c:pt>
                <c:pt idx="17">
                  <c:v>8905</c:v>
                </c:pt>
                <c:pt idx="18">
                  <c:v>8616</c:v>
                </c:pt>
                <c:pt idx="19">
                  <c:v>8392</c:v>
                </c:pt>
                <c:pt idx="20">
                  <c:v>8245</c:v>
                </c:pt>
                <c:pt idx="21">
                  <c:v>8100</c:v>
                </c:pt>
                <c:pt idx="22">
                  <c:v>7624</c:v>
                </c:pt>
                <c:pt idx="23">
                  <c:v>7566</c:v>
                </c:pt>
                <c:pt idx="24">
                  <c:v>7581</c:v>
                </c:pt>
                <c:pt idx="25">
                  <c:v>7301</c:v>
                </c:pt>
                <c:pt idx="26">
                  <c:v>7445</c:v>
                </c:pt>
                <c:pt idx="27">
                  <c:v>7544</c:v>
                </c:pt>
                <c:pt idx="28">
                  <c:v>7555</c:v>
                </c:pt>
                <c:pt idx="29">
                  <c:v>7763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A-48BC-85C3-8F8C67D58B53}"/>
            </c:ext>
          </c:extLst>
        </c:ser>
        <c:ser>
          <c:idx val="4"/>
          <c:order val="4"/>
          <c:tx>
            <c:strRef>
              <c:f>CPS!$A$60</c:f>
              <c:strCache>
                <c:ptCount val="1"/>
                <c:pt idx="0">
                  <c:v>Ammortizzatori del mkt. del lavoro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CPS!$B$60:$AE$60</c:f>
              <c:numCache>
                <c:formatCode>#,##0</c:formatCode>
                <c:ptCount val="30"/>
                <c:pt idx="0">
                  <c:v>4451</c:v>
                </c:pt>
                <c:pt idx="1">
                  <c:v>4268</c:v>
                </c:pt>
                <c:pt idx="2">
                  <c:v>4320</c:v>
                </c:pt>
                <c:pt idx="3">
                  <c:v>4390</c:v>
                </c:pt>
                <c:pt idx="4">
                  <c:v>4270</c:v>
                </c:pt>
                <c:pt idx="5">
                  <c:v>3960</c:v>
                </c:pt>
                <c:pt idx="6">
                  <c:v>4013</c:v>
                </c:pt>
                <c:pt idx="7">
                  <c:v>4220</c:v>
                </c:pt>
                <c:pt idx="8">
                  <c:v>4541</c:v>
                </c:pt>
                <c:pt idx="9">
                  <c:v>5075</c:v>
                </c:pt>
                <c:pt idx="10">
                  <c:v>5624</c:v>
                </c:pt>
                <c:pt idx="11">
                  <c:v>5795</c:v>
                </c:pt>
                <c:pt idx="12">
                  <c:v>5393</c:v>
                </c:pt>
                <c:pt idx="13">
                  <c:v>6401</c:v>
                </c:pt>
                <c:pt idx="14">
                  <c:v>10472</c:v>
                </c:pt>
                <c:pt idx="15">
                  <c:v>11407</c:v>
                </c:pt>
                <c:pt idx="16">
                  <c:v>11426</c:v>
                </c:pt>
                <c:pt idx="17">
                  <c:v>13119</c:v>
                </c:pt>
                <c:pt idx="18">
                  <c:v>15150</c:v>
                </c:pt>
                <c:pt idx="19">
                  <c:v>14745</c:v>
                </c:pt>
                <c:pt idx="20">
                  <c:v>14326</c:v>
                </c:pt>
                <c:pt idx="21">
                  <c:v>14181</c:v>
                </c:pt>
                <c:pt idx="22">
                  <c:v>13419</c:v>
                </c:pt>
                <c:pt idx="23">
                  <c:v>13119</c:v>
                </c:pt>
                <c:pt idx="24">
                  <c:v>13316</c:v>
                </c:pt>
                <c:pt idx="25">
                  <c:v>27820</c:v>
                </c:pt>
                <c:pt idx="26">
                  <c:v>18122</c:v>
                </c:pt>
                <c:pt idx="27">
                  <c:v>12751</c:v>
                </c:pt>
                <c:pt idx="28">
                  <c:v>14077</c:v>
                </c:pt>
                <c:pt idx="29">
                  <c:v>14931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8A-48BC-85C3-8F8C67D58B53}"/>
            </c:ext>
          </c:extLst>
        </c:ser>
        <c:ser>
          <c:idx val="5"/>
          <c:order val="5"/>
          <c:tx>
            <c:strRef>
              <c:f>CPS!$A$61</c:f>
              <c:strCache>
                <c:ptCount val="1"/>
                <c:pt idx="0">
                  <c:v>Liquidazioni di fine rapporto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CPS!$B$61:$AE$61</c:f>
              <c:numCache>
                <c:formatCode>#,##0</c:formatCode>
                <c:ptCount val="30"/>
                <c:pt idx="0">
                  <c:v>6059</c:v>
                </c:pt>
                <c:pt idx="1">
                  <c:v>4836</c:v>
                </c:pt>
                <c:pt idx="2">
                  <c:v>4644</c:v>
                </c:pt>
                <c:pt idx="3">
                  <c:v>6451</c:v>
                </c:pt>
                <c:pt idx="4">
                  <c:v>5138</c:v>
                </c:pt>
                <c:pt idx="5">
                  <c:v>5565</c:v>
                </c:pt>
                <c:pt idx="6">
                  <c:v>4202</c:v>
                </c:pt>
                <c:pt idx="7">
                  <c:v>4159</c:v>
                </c:pt>
                <c:pt idx="8">
                  <c:v>4386</c:v>
                </c:pt>
                <c:pt idx="9">
                  <c:v>4942</c:v>
                </c:pt>
                <c:pt idx="10">
                  <c:v>5011</c:v>
                </c:pt>
                <c:pt idx="11">
                  <c:v>6170</c:v>
                </c:pt>
                <c:pt idx="12">
                  <c:v>8590</c:v>
                </c:pt>
                <c:pt idx="13">
                  <c:v>10302</c:v>
                </c:pt>
                <c:pt idx="14">
                  <c:v>8951</c:v>
                </c:pt>
                <c:pt idx="15">
                  <c:v>11181</c:v>
                </c:pt>
                <c:pt idx="16">
                  <c:v>10527</c:v>
                </c:pt>
                <c:pt idx="17">
                  <c:v>10010</c:v>
                </c:pt>
                <c:pt idx="18">
                  <c:v>9852</c:v>
                </c:pt>
                <c:pt idx="19">
                  <c:v>8814</c:v>
                </c:pt>
                <c:pt idx="20">
                  <c:v>9443</c:v>
                </c:pt>
                <c:pt idx="21">
                  <c:v>9787</c:v>
                </c:pt>
                <c:pt idx="22">
                  <c:v>11232</c:v>
                </c:pt>
                <c:pt idx="23">
                  <c:v>11969</c:v>
                </c:pt>
                <c:pt idx="24">
                  <c:v>13983</c:v>
                </c:pt>
                <c:pt idx="25">
                  <c:v>14194</c:v>
                </c:pt>
                <c:pt idx="26">
                  <c:v>15308</c:v>
                </c:pt>
                <c:pt idx="27">
                  <c:v>17017</c:v>
                </c:pt>
                <c:pt idx="28">
                  <c:v>18232</c:v>
                </c:pt>
                <c:pt idx="29">
                  <c:v>18662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A-48BC-85C3-8F8C67D58B53}"/>
            </c:ext>
          </c:extLst>
        </c:ser>
        <c:ser>
          <c:idx val="6"/>
          <c:order val="6"/>
          <c:tx>
            <c:strRef>
              <c:f>CPS!$A$62</c:f>
              <c:strCache>
                <c:ptCount val="1"/>
                <c:pt idx="0">
                  <c:v>Assegni familiari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CPS!$B$62:$AE$62</c:f>
              <c:numCache>
                <c:formatCode>#,##0</c:formatCode>
                <c:ptCount val="30"/>
                <c:pt idx="0">
                  <c:v>3144</c:v>
                </c:pt>
                <c:pt idx="1">
                  <c:v>3604</c:v>
                </c:pt>
                <c:pt idx="2">
                  <c:v>4287</c:v>
                </c:pt>
                <c:pt idx="3">
                  <c:v>4641</c:v>
                </c:pt>
                <c:pt idx="4">
                  <c:v>5015</c:v>
                </c:pt>
                <c:pt idx="5">
                  <c:v>5256</c:v>
                </c:pt>
                <c:pt idx="6">
                  <c:v>5377</c:v>
                </c:pt>
                <c:pt idx="7">
                  <c:v>5128</c:v>
                </c:pt>
                <c:pt idx="8">
                  <c:v>5296</c:v>
                </c:pt>
                <c:pt idx="9">
                  <c:v>5473</c:v>
                </c:pt>
                <c:pt idx="10">
                  <c:v>5407</c:v>
                </c:pt>
                <c:pt idx="11">
                  <c:v>5317</c:v>
                </c:pt>
                <c:pt idx="12">
                  <c:v>6095</c:v>
                </c:pt>
                <c:pt idx="13">
                  <c:v>6363</c:v>
                </c:pt>
                <c:pt idx="14">
                  <c:v>6299</c:v>
                </c:pt>
                <c:pt idx="15">
                  <c:v>6039</c:v>
                </c:pt>
                <c:pt idx="16">
                  <c:v>6279</c:v>
                </c:pt>
                <c:pt idx="17">
                  <c:v>6417</c:v>
                </c:pt>
                <c:pt idx="18">
                  <c:v>6462</c:v>
                </c:pt>
                <c:pt idx="19">
                  <c:v>6416</c:v>
                </c:pt>
                <c:pt idx="20">
                  <c:v>6317</c:v>
                </c:pt>
                <c:pt idx="21">
                  <c:v>6447</c:v>
                </c:pt>
                <c:pt idx="22">
                  <c:v>6434</c:v>
                </c:pt>
                <c:pt idx="23">
                  <c:v>6267</c:v>
                </c:pt>
                <c:pt idx="24">
                  <c:v>6026</c:v>
                </c:pt>
                <c:pt idx="25">
                  <c:v>5679</c:v>
                </c:pt>
                <c:pt idx="26">
                  <c:v>8076</c:v>
                </c:pt>
                <c:pt idx="27">
                  <c:v>16004</c:v>
                </c:pt>
                <c:pt idx="28">
                  <c:v>18885</c:v>
                </c:pt>
                <c:pt idx="29">
                  <c:v>20456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A-48BC-85C3-8F8C67D58B53}"/>
            </c:ext>
          </c:extLst>
        </c:ser>
        <c:ser>
          <c:idx val="7"/>
          <c:order val="7"/>
          <c:tx>
            <c:strRef>
              <c:f>CPS!$A$63</c:f>
              <c:strCache>
                <c:ptCount val="1"/>
                <c:pt idx="0">
                  <c:v>Prestazioni agli invalidi civili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CPS!$B$63:$AE$63</c:f>
              <c:numCache>
                <c:formatCode>#,##0</c:formatCode>
                <c:ptCount val="30"/>
                <c:pt idx="0">
                  <c:v>8370</c:v>
                </c:pt>
                <c:pt idx="1">
                  <c:v>8386</c:v>
                </c:pt>
                <c:pt idx="2">
                  <c:v>8266</c:v>
                </c:pt>
                <c:pt idx="3">
                  <c:v>8237</c:v>
                </c:pt>
                <c:pt idx="4">
                  <c:v>8399</c:v>
                </c:pt>
                <c:pt idx="5">
                  <c:v>8625</c:v>
                </c:pt>
                <c:pt idx="6">
                  <c:v>8590</c:v>
                </c:pt>
                <c:pt idx="7">
                  <c:v>10653</c:v>
                </c:pt>
                <c:pt idx="8">
                  <c:v>11595</c:v>
                </c:pt>
                <c:pt idx="9">
                  <c:v>12100</c:v>
                </c:pt>
                <c:pt idx="10">
                  <c:v>12723</c:v>
                </c:pt>
                <c:pt idx="11">
                  <c:v>13363</c:v>
                </c:pt>
                <c:pt idx="12">
                  <c:v>14287</c:v>
                </c:pt>
                <c:pt idx="13">
                  <c:v>15118</c:v>
                </c:pt>
                <c:pt idx="14">
                  <c:v>16190</c:v>
                </c:pt>
                <c:pt idx="15">
                  <c:v>16374</c:v>
                </c:pt>
                <c:pt idx="16">
                  <c:v>15898</c:v>
                </c:pt>
                <c:pt idx="17">
                  <c:v>16309</c:v>
                </c:pt>
                <c:pt idx="18">
                  <c:v>16787</c:v>
                </c:pt>
                <c:pt idx="19">
                  <c:v>17068</c:v>
                </c:pt>
                <c:pt idx="20">
                  <c:v>17187</c:v>
                </c:pt>
                <c:pt idx="21">
                  <c:v>17386</c:v>
                </c:pt>
                <c:pt idx="22">
                  <c:v>17522</c:v>
                </c:pt>
                <c:pt idx="23">
                  <c:v>17922</c:v>
                </c:pt>
                <c:pt idx="24">
                  <c:v>18465</c:v>
                </c:pt>
                <c:pt idx="25">
                  <c:v>18860</c:v>
                </c:pt>
                <c:pt idx="26">
                  <c:v>19640</c:v>
                </c:pt>
                <c:pt idx="27">
                  <c:v>20165</c:v>
                </c:pt>
                <c:pt idx="28">
                  <c:v>21201</c:v>
                </c:pt>
                <c:pt idx="29">
                  <c:v>22489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8A-48BC-85C3-8F8C67D58B53}"/>
            </c:ext>
          </c:extLst>
        </c:ser>
        <c:ser>
          <c:idx val="8"/>
          <c:order val="8"/>
          <c:tx>
            <c:strRef>
              <c:f>CPS!$A$64</c:f>
              <c:strCache>
                <c:ptCount val="1"/>
                <c:pt idx="0">
                  <c:v>Altri istituti assistenziali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CPS!$B$64:$AE$64</c:f>
              <c:numCache>
                <c:formatCode>#,##0</c:formatCode>
                <c:ptCount val="30"/>
                <c:pt idx="0">
                  <c:v>7705</c:v>
                </c:pt>
                <c:pt idx="1">
                  <c:v>8155</c:v>
                </c:pt>
                <c:pt idx="2">
                  <c:v>8670</c:v>
                </c:pt>
                <c:pt idx="3">
                  <c:v>8409</c:v>
                </c:pt>
                <c:pt idx="4">
                  <c:v>9445</c:v>
                </c:pt>
                <c:pt idx="5">
                  <c:v>9845</c:v>
                </c:pt>
                <c:pt idx="6">
                  <c:v>11014</c:v>
                </c:pt>
                <c:pt idx="7">
                  <c:v>11999</c:v>
                </c:pt>
                <c:pt idx="8">
                  <c:v>12700</c:v>
                </c:pt>
                <c:pt idx="9">
                  <c:v>13540</c:v>
                </c:pt>
                <c:pt idx="10">
                  <c:v>13174</c:v>
                </c:pt>
                <c:pt idx="11">
                  <c:v>14716</c:v>
                </c:pt>
                <c:pt idx="12">
                  <c:v>15616</c:v>
                </c:pt>
                <c:pt idx="13">
                  <c:v>16296</c:v>
                </c:pt>
                <c:pt idx="14">
                  <c:v>19127</c:v>
                </c:pt>
                <c:pt idx="15">
                  <c:v>17987</c:v>
                </c:pt>
                <c:pt idx="16">
                  <c:v>17728</c:v>
                </c:pt>
                <c:pt idx="17">
                  <c:v>16971</c:v>
                </c:pt>
                <c:pt idx="18">
                  <c:v>17491</c:v>
                </c:pt>
                <c:pt idx="19">
                  <c:v>24602</c:v>
                </c:pt>
                <c:pt idx="20">
                  <c:v>28330</c:v>
                </c:pt>
                <c:pt idx="21">
                  <c:v>30090</c:v>
                </c:pt>
                <c:pt idx="22">
                  <c:v>32049</c:v>
                </c:pt>
                <c:pt idx="23">
                  <c:v>34042</c:v>
                </c:pt>
                <c:pt idx="24">
                  <c:v>36772</c:v>
                </c:pt>
                <c:pt idx="25">
                  <c:v>51216</c:v>
                </c:pt>
                <c:pt idx="26">
                  <c:v>51491</c:v>
                </c:pt>
                <c:pt idx="27">
                  <c:v>48465</c:v>
                </c:pt>
                <c:pt idx="28">
                  <c:v>41009</c:v>
                </c:pt>
                <c:pt idx="29">
                  <c:v>36562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8A-48BC-85C3-8F8C67D58B53}"/>
            </c:ext>
          </c:extLst>
        </c:ser>
        <c:ser>
          <c:idx val="9"/>
          <c:order val="9"/>
          <c:tx>
            <c:strRef>
              <c:f>CPS!$A$65</c:f>
              <c:strCache>
                <c:ptCount val="1"/>
                <c:pt idx="0">
                  <c:v> Indennità di malattia, per infortuni e maternità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  <a:effectLst/>
          </c:spPr>
          <c:cat>
            <c:numRef>
              <c:f>CPS!$B$55:$AE$55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CPS!$B$65:$AE$65</c:f>
              <c:numCache>
                <c:formatCode>#,##0</c:formatCode>
                <c:ptCount val="30"/>
                <c:pt idx="0">
                  <c:v>2576</c:v>
                </c:pt>
                <c:pt idx="1">
                  <c:v>2759</c:v>
                </c:pt>
                <c:pt idx="2">
                  <c:v>2857</c:v>
                </c:pt>
                <c:pt idx="3">
                  <c:v>3196</c:v>
                </c:pt>
                <c:pt idx="4">
                  <c:v>3384</c:v>
                </c:pt>
                <c:pt idx="5">
                  <c:v>3635</c:v>
                </c:pt>
                <c:pt idx="6">
                  <c:v>3833</c:v>
                </c:pt>
                <c:pt idx="7">
                  <c:v>4086</c:v>
                </c:pt>
                <c:pt idx="8">
                  <c:v>4765</c:v>
                </c:pt>
                <c:pt idx="9">
                  <c:v>5184</c:v>
                </c:pt>
                <c:pt idx="10">
                  <c:v>5213</c:v>
                </c:pt>
                <c:pt idx="11">
                  <c:v>5467</c:v>
                </c:pt>
                <c:pt idx="12">
                  <c:v>5780</c:v>
                </c:pt>
                <c:pt idx="13">
                  <c:v>6033</c:v>
                </c:pt>
                <c:pt idx="14">
                  <c:v>6212</c:v>
                </c:pt>
                <c:pt idx="15">
                  <c:v>6186</c:v>
                </c:pt>
                <c:pt idx="16">
                  <c:v>6475</c:v>
                </c:pt>
                <c:pt idx="17">
                  <c:v>6665</c:v>
                </c:pt>
                <c:pt idx="18">
                  <c:v>6817</c:v>
                </c:pt>
                <c:pt idx="19">
                  <c:v>6464</c:v>
                </c:pt>
                <c:pt idx="20">
                  <c:v>6273</c:v>
                </c:pt>
                <c:pt idx="21">
                  <c:v>6236</c:v>
                </c:pt>
                <c:pt idx="22">
                  <c:v>6415</c:v>
                </c:pt>
                <c:pt idx="23">
                  <c:v>6310</c:v>
                </c:pt>
                <c:pt idx="24">
                  <c:v>6547</c:v>
                </c:pt>
                <c:pt idx="25">
                  <c:v>8757</c:v>
                </c:pt>
                <c:pt idx="26">
                  <c:v>8186</c:v>
                </c:pt>
                <c:pt idx="27">
                  <c:v>7554</c:v>
                </c:pt>
                <c:pt idx="28">
                  <c:v>7571</c:v>
                </c:pt>
                <c:pt idx="29">
                  <c:v>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8A-48BC-85C3-8F8C67D58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589344"/>
        <c:axId val="1008588928"/>
      </c:areaChart>
      <c:catAx>
        <c:axId val="10085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1008588928"/>
        <c:crosses val="autoZero"/>
        <c:auto val="1"/>
        <c:lblAlgn val="ctr"/>
        <c:lblOffset val="100"/>
        <c:noMultiLvlLbl val="0"/>
      </c:catAx>
      <c:valAx>
        <c:axId val="100858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it-IT"/>
          </a:p>
        </c:txPr>
        <c:crossAx val="1008589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7326135321362E-3"/>
          <c:y val="0.83170987615107683"/>
          <c:w val="0.9861126609476113"/>
          <c:h val="0.15597295978381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+mj-lt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161924</xdr:colOff>
      <xdr:row>66</xdr:row>
      <xdr:rowOff>71436</xdr:rowOff>
    </xdr:from>
    <xdr:to>
      <xdr:col>22</xdr:col>
      <xdr:colOff>495299</xdr:colOff>
      <xdr:row>97</xdr:row>
      <xdr:rowOff>57150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107835F-2155-4207-804F-5F1D4D442EB3}"/>
            </a:ext>
          </a:extLst>
        </xdr:cNvPr>
        <xdr:cNvGrpSpPr/>
      </xdr:nvGrpSpPr>
      <xdr:grpSpPr>
        <a:xfrm>
          <a:off x="10563224" y="13825536"/>
          <a:ext cx="7877175" cy="6186489"/>
          <a:chOff x="9848849" y="13558836"/>
          <a:chExt cx="7877175" cy="6186489"/>
        </a:xfrm>
      </xdr:grpSpPr>
      <xdr:graphicFrame macro="">
        <xdr:nvGraphicFramePr>
          <xdr:cNvPr id="9" name="Grafico 8">
            <a:extLst>
              <a:ext uri="{FF2B5EF4-FFF2-40B4-BE49-F238E27FC236}">
                <a16:creationId xmlns:a16="http://schemas.microsoft.com/office/drawing/2014/main" id="{BC9C2C9E-8EA8-4AC5-A987-904211A64B8B}"/>
              </a:ext>
            </a:extLst>
          </xdr:cNvPr>
          <xdr:cNvGraphicFramePr/>
        </xdr:nvGraphicFramePr>
        <xdr:xfrm>
          <a:off x="9848849" y="13558836"/>
          <a:ext cx="7877175" cy="61864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7" name="Connettore diritto 6">
            <a:extLst>
              <a:ext uri="{FF2B5EF4-FFF2-40B4-BE49-F238E27FC236}">
                <a16:creationId xmlns:a16="http://schemas.microsoft.com/office/drawing/2014/main" id="{FE85A82A-BB9A-43AD-9469-29031CB5935F}"/>
              </a:ext>
            </a:extLst>
          </xdr:cNvPr>
          <xdr:cNvCxnSpPr/>
        </xdr:nvCxnSpPr>
        <xdr:spPr>
          <a:xfrm flipH="1" flipV="1">
            <a:off x="10334625" y="15897225"/>
            <a:ext cx="7229475" cy="9525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2"/>
  <sheetViews>
    <sheetView workbookViewId="0">
      <selection activeCell="AA53" sqref="AA53:AE53"/>
    </sheetView>
  </sheetViews>
  <sheetFormatPr defaultColWidth="0" defaultRowHeight="15.75" zeroHeight="1" x14ac:dyDescent="0.25"/>
  <cols>
    <col min="1" max="1" width="71.140625" style="2" customWidth="1"/>
    <col min="2" max="28" width="9.42578125" style="2" customWidth="1"/>
    <col min="29" max="33" width="9.140625" style="2" customWidth="1"/>
    <col min="34" max="16384" width="9.140625" style="2" hidden="1"/>
  </cols>
  <sheetData>
    <row r="1" spans="1:32" ht="26.25" customHeight="1" x14ac:dyDescent="0.25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1"/>
      <c r="X1" s="1"/>
      <c r="Y1" s="1"/>
      <c r="Z1" s="1"/>
      <c r="AA1" s="1"/>
      <c r="AB1" s="1"/>
    </row>
    <row r="2" spans="1:32" ht="26.2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1"/>
      <c r="X2" s="1"/>
      <c r="Y2" s="1"/>
      <c r="Z2" s="1"/>
      <c r="AA2" s="1"/>
      <c r="AB2" s="1"/>
    </row>
    <row r="3" spans="1:32" ht="16.5" thickBot="1" x14ac:dyDescent="0.3">
      <c r="A3" s="1"/>
      <c r="B3" s="1"/>
      <c r="C3" s="53"/>
      <c r="D3" s="53"/>
      <c r="E3" s="53"/>
      <c r="F3" s="53"/>
      <c r="G3" s="1"/>
      <c r="H3" s="1"/>
      <c r="I3" s="1"/>
      <c r="J3" s="1"/>
      <c r="K3" s="1"/>
      <c r="L3" s="1"/>
      <c r="M3" s="1"/>
      <c r="N3" s="1"/>
      <c r="O3" s="1"/>
      <c r="P3" s="1"/>
      <c r="Q3" s="53"/>
      <c r="R3" s="53"/>
      <c r="S3" s="1"/>
      <c r="T3" s="53"/>
      <c r="U3" s="53"/>
      <c r="V3" s="1"/>
      <c r="W3" s="1"/>
      <c r="X3" s="1"/>
      <c r="Y3" s="1"/>
      <c r="Z3" s="1"/>
      <c r="AA3" s="1"/>
      <c r="AB3" s="1"/>
    </row>
    <row r="4" spans="1:32" s="3" customFormat="1" ht="27.75" thickTop="1" thickBot="1" x14ac:dyDescent="0.3">
      <c r="A4" s="18" t="s">
        <v>0</v>
      </c>
      <c r="B4" s="17">
        <v>1995</v>
      </c>
      <c r="C4" s="17">
        <v>1996</v>
      </c>
      <c r="D4" s="17">
        <v>1997</v>
      </c>
      <c r="E4" s="17">
        <v>1998</v>
      </c>
      <c r="F4" s="17">
        <v>1999</v>
      </c>
      <c r="G4" s="17">
        <v>2000</v>
      </c>
      <c r="H4" s="17">
        <v>2001</v>
      </c>
      <c r="I4" s="17">
        <v>2002</v>
      </c>
      <c r="J4" s="17">
        <v>2003</v>
      </c>
      <c r="K4" s="17">
        <v>2004</v>
      </c>
      <c r="L4" s="17">
        <v>2005</v>
      </c>
      <c r="M4" s="17">
        <v>2006</v>
      </c>
      <c r="N4" s="17">
        <v>2007</v>
      </c>
      <c r="O4" s="17">
        <v>2008</v>
      </c>
      <c r="P4" s="17">
        <v>2009</v>
      </c>
      <c r="Q4" s="17">
        <v>2010</v>
      </c>
      <c r="R4" s="17">
        <v>2011</v>
      </c>
      <c r="S4" s="17">
        <v>2012</v>
      </c>
      <c r="T4" s="17">
        <v>2013</v>
      </c>
      <c r="U4" s="17">
        <v>2014</v>
      </c>
      <c r="V4" s="17">
        <v>2015</v>
      </c>
      <c r="W4" s="17">
        <v>2016</v>
      </c>
      <c r="X4" s="17">
        <v>2017</v>
      </c>
      <c r="Y4" s="17">
        <v>2018</v>
      </c>
      <c r="Z4" s="17">
        <v>2019</v>
      </c>
      <c r="AA4" s="17">
        <v>2020</v>
      </c>
      <c r="AB4" s="17">
        <v>2021</v>
      </c>
      <c r="AC4" s="17">
        <v>2022</v>
      </c>
      <c r="AD4" s="17">
        <v>2023</v>
      </c>
      <c r="AE4" s="17">
        <v>2024</v>
      </c>
      <c r="AF4" s="17">
        <v>2025</v>
      </c>
    </row>
    <row r="5" spans="1:32" ht="16.5" thickTop="1" x14ac:dyDescent="0.25">
      <c r="A5" s="1"/>
      <c r="B5" s="1"/>
      <c r="C5" s="53"/>
      <c r="D5" s="53"/>
      <c r="E5" s="53"/>
      <c r="F5" s="53"/>
      <c r="G5" s="1"/>
      <c r="H5" s="1"/>
      <c r="I5" s="1"/>
      <c r="J5" s="1"/>
      <c r="K5" s="1"/>
      <c r="L5" s="1"/>
      <c r="M5" s="1"/>
      <c r="N5" s="1"/>
      <c r="O5" s="1"/>
      <c r="P5" s="1"/>
      <c r="Q5" s="53"/>
      <c r="R5" s="53"/>
      <c r="S5" s="1"/>
      <c r="T5" s="53"/>
      <c r="U5" s="53"/>
      <c r="V5" s="1"/>
      <c r="W5" s="1"/>
      <c r="X5" s="1"/>
      <c r="Y5" s="1"/>
      <c r="Z5" s="1"/>
      <c r="AA5" s="1"/>
      <c r="AB5" s="1"/>
    </row>
    <row r="6" spans="1:32" x14ac:dyDescent="0.25">
      <c r="A6" s="6" t="s">
        <v>1</v>
      </c>
      <c r="B6" s="7">
        <v>44357</v>
      </c>
      <c r="C6" s="7">
        <v>47822</v>
      </c>
      <c r="D6" s="7">
        <v>51904</v>
      </c>
      <c r="E6" s="7">
        <v>53771</v>
      </c>
      <c r="F6" s="7">
        <v>56290</v>
      </c>
      <c r="G6" s="7">
        <v>63267</v>
      </c>
      <c r="H6" s="7">
        <v>70131</v>
      </c>
      <c r="I6" s="7">
        <v>74112</v>
      </c>
      <c r="J6" s="7">
        <v>76415</v>
      </c>
      <c r="K6" s="7">
        <v>84271</v>
      </c>
      <c r="L6" s="7">
        <v>89868</v>
      </c>
      <c r="M6" s="7">
        <v>94786</v>
      </c>
      <c r="N6" s="7">
        <v>94542</v>
      </c>
      <c r="O6" s="7">
        <v>100925</v>
      </c>
      <c r="P6" s="7">
        <v>102423</v>
      </c>
      <c r="Q6" s="7">
        <v>104770</v>
      </c>
      <c r="R6" s="7">
        <v>103721</v>
      </c>
      <c r="S6" s="7">
        <v>102111</v>
      </c>
      <c r="T6" s="7">
        <v>101086</v>
      </c>
      <c r="U6" s="7">
        <v>102561</v>
      </c>
      <c r="V6" s="7">
        <v>102788</v>
      </c>
      <c r="W6" s="7">
        <v>103821</v>
      </c>
      <c r="X6" s="7">
        <v>105105</v>
      </c>
      <c r="Y6" s="7">
        <v>106719</v>
      </c>
      <c r="Z6" s="7">
        <v>107724</v>
      </c>
      <c r="AA6" s="7">
        <v>114768</v>
      </c>
      <c r="AB6" s="7">
        <v>120788</v>
      </c>
      <c r="AC6" s="7">
        <v>123404</v>
      </c>
      <c r="AD6" s="7">
        <v>123767</v>
      </c>
      <c r="AE6" s="7">
        <v>129597</v>
      </c>
      <c r="AF6" s="25"/>
    </row>
    <row r="7" spans="1:32" x14ac:dyDescent="0.25">
      <c r="A7" s="8" t="s">
        <v>2</v>
      </c>
      <c r="B7" s="7">
        <v>44357</v>
      </c>
      <c r="C7" s="7">
        <v>47822</v>
      </c>
      <c r="D7" s="7">
        <v>51904</v>
      </c>
      <c r="E7" s="7">
        <v>53771</v>
      </c>
      <c r="F7" s="7">
        <v>56290</v>
      </c>
      <c r="G7" s="7">
        <v>63267</v>
      </c>
      <c r="H7" s="7">
        <v>70131</v>
      </c>
      <c r="I7" s="7">
        <v>74112</v>
      </c>
      <c r="J7" s="7">
        <v>76415</v>
      </c>
      <c r="K7" s="7">
        <v>84271</v>
      </c>
      <c r="L7" s="7">
        <v>89868</v>
      </c>
      <c r="M7" s="7">
        <v>94786</v>
      </c>
      <c r="N7" s="7">
        <v>94542</v>
      </c>
      <c r="O7" s="7">
        <v>100925</v>
      </c>
      <c r="P7" s="7">
        <v>102423</v>
      </c>
      <c r="Q7" s="7">
        <v>104770</v>
      </c>
      <c r="R7" s="7">
        <v>103721</v>
      </c>
      <c r="S7" s="7">
        <v>102111</v>
      </c>
      <c r="T7" s="7">
        <v>101086</v>
      </c>
      <c r="U7" s="7">
        <v>102561</v>
      </c>
      <c r="V7" s="7">
        <v>102788</v>
      </c>
      <c r="W7" s="7">
        <v>103821</v>
      </c>
      <c r="X7" s="7">
        <v>105105</v>
      </c>
      <c r="Y7" s="7">
        <v>106719</v>
      </c>
      <c r="Z7" s="7">
        <v>107724</v>
      </c>
      <c r="AA7" s="7">
        <v>114768</v>
      </c>
      <c r="AB7" s="7">
        <v>120788</v>
      </c>
      <c r="AC7" s="7">
        <v>123404</v>
      </c>
      <c r="AD7" s="7">
        <v>123767</v>
      </c>
      <c r="AE7" s="7">
        <v>129597</v>
      </c>
      <c r="AF7" s="25"/>
    </row>
    <row r="8" spans="1:32" x14ac:dyDescent="0.25">
      <c r="A8" s="15" t="s">
        <v>30</v>
      </c>
      <c r="B8" s="7">
        <v>16764</v>
      </c>
      <c r="C8" s="7">
        <v>18004</v>
      </c>
      <c r="D8" s="7">
        <v>18755</v>
      </c>
      <c r="E8" s="7">
        <v>19906</v>
      </c>
      <c r="F8" s="7">
        <v>21756</v>
      </c>
      <c r="G8" s="7">
        <v>25549</v>
      </c>
      <c r="H8" s="7">
        <v>29444</v>
      </c>
      <c r="I8" s="7">
        <v>31280</v>
      </c>
      <c r="J8" s="7">
        <v>32207</v>
      </c>
      <c r="K8" s="7">
        <v>35274</v>
      </c>
      <c r="L8" s="7">
        <v>37565</v>
      </c>
      <c r="M8" s="7">
        <v>38529</v>
      </c>
      <c r="N8" s="7">
        <v>38851</v>
      </c>
      <c r="O8" s="7">
        <v>39612</v>
      </c>
      <c r="P8" s="7">
        <v>40770</v>
      </c>
      <c r="Q8" s="7">
        <v>41326</v>
      </c>
      <c r="R8" s="7">
        <v>40058</v>
      </c>
      <c r="S8" s="7">
        <v>38991</v>
      </c>
      <c r="T8" s="7">
        <v>39063</v>
      </c>
      <c r="U8" s="7">
        <v>39714</v>
      </c>
      <c r="V8" s="7">
        <v>39292</v>
      </c>
      <c r="W8" s="7">
        <v>39246</v>
      </c>
      <c r="X8" s="7">
        <v>39330</v>
      </c>
      <c r="Y8" s="7">
        <v>40079</v>
      </c>
      <c r="Z8" s="7">
        <v>40417</v>
      </c>
      <c r="AA8" s="7">
        <v>41097</v>
      </c>
      <c r="AB8" s="7">
        <v>41984</v>
      </c>
      <c r="AC8" s="7">
        <v>42690</v>
      </c>
      <c r="AD8" s="7">
        <v>43079</v>
      </c>
      <c r="AE8" s="7">
        <v>43724</v>
      </c>
      <c r="AF8" s="25"/>
    </row>
    <row r="9" spans="1:32" x14ac:dyDescent="0.25">
      <c r="A9" s="9" t="s">
        <v>3</v>
      </c>
      <c r="B9" s="7">
        <v>4995</v>
      </c>
      <c r="C9" s="7">
        <v>5469</v>
      </c>
      <c r="D9" s="7">
        <v>6016</v>
      </c>
      <c r="E9" s="7">
        <v>6629</v>
      </c>
      <c r="F9" s="7">
        <v>7372</v>
      </c>
      <c r="G9" s="7">
        <v>8743</v>
      </c>
      <c r="H9" s="7">
        <v>11661</v>
      </c>
      <c r="I9" s="7">
        <v>11722</v>
      </c>
      <c r="J9" s="7">
        <v>11096</v>
      </c>
      <c r="K9" s="7">
        <v>11988</v>
      </c>
      <c r="L9" s="7">
        <v>11849</v>
      </c>
      <c r="M9" s="7">
        <v>12334</v>
      </c>
      <c r="N9" s="7">
        <v>11543</v>
      </c>
      <c r="O9" s="7">
        <v>11226</v>
      </c>
      <c r="P9" s="7">
        <v>10997</v>
      </c>
      <c r="Q9" s="7">
        <v>10913</v>
      </c>
      <c r="R9" s="7">
        <v>9862</v>
      </c>
      <c r="S9" s="7">
        <v>8905</v>
      </c>
      <c r="T9" s="7">
        <v>8616</v>
      </c>
      <c r="U9" s="7">
        <v>8392</v>
      </c>
      <c r="V9" s="7">
        <v>8245</v>
      </c>
      <c r="W9" s="7">
        <v>8100</v>
      </c>
      <c r="X9" s="7">
        <v>7624</v>
      </c>
      <c r="Y9" s="7">
        <v>7566</v>
      </c>
      <c r="Z9" s="7">
        <v>7581</v>
      </c>
      <c r="AA9" s="7">
        <v>7301</v>
      </c>
      <c r="AB9" s="7">
        <v>7445</v>
      </c>
      <c r="AC9" s="7">
        <v>7544</v>
      </c>
      <c r="AD9" s="7">
        <v>7555</v>
      </c>
      <c r="AE9" s="7">
        <v>7763</v>
      </c>
      <c r="AF9" s="25"/>
    </row>
    <row r="10" spans="1:32" x14ac:dyDescent="0.25">
      <c r="A10" s="9" t="s">
        <v>4</v>
      </c>
      <c r="B10" s="7">
        <v>2855</v>
      </c>
      <c r="C10" s="7">
        <v>3161</v>
      </c>
      <c r="D10" s="7">
        <v>3436</v>
      </c>
      <c r="E10" s="7">
        <v>3485</v>
      </c>
      <c r="F10" s="7">
        <v>3735</v>
      </c>
      <c r="G10" s="7">
        <v>4019</v>
      </c>
      <c r="H10" s="7">
        <v>4505</v>
      </c>
      <c r="I10" s="7">
        <v>4613</v>
      </c>
      <c r="J10" s="7">
        <v>4795</v>
      </c>
      <c r="K10" s="7">
        <v>5020</v>
      </c>
      <c r="L10" s="7">
        <v>6453</v>
      </c>
      <c r="M10" s="7">
        <v>5930</v>
      </c>
      <c r="N10" s="7">
        <v>6076</v>
      </c>
      <c r="O10" s="7">
        <v>6079</v>
      </c>
      <c r="P10" s="7">
        <v>6949</v>
      </c>
      <c r="Q10" s="7">
        <v>6984</v>
      </c>
      <c r="R10" s="7">
        <v>6724</v>
      </c>
      <c r="S10" s="7">
        <v>6710</v>
      </c>
      <c r="T10" s="7">
        <v>6666</v>
      </c>
      <c r="U10" s="7">
        <v>6663</v>
      </c>
      <c r="V10" s="7">
        <v>6654</v>
      </c>
      <c r="W10" s="7">
        <v>6690</v>
      </c>
      <c r="X10" s="7">
        <v>6672</v>
      </c>
      <c r="Y10" s="7">
        <v>6818</v>
      </c>
      <c r="Z10" s="7">
        <v>6656</v>
      </c>
      <c r="AA10" s="7">
        <v>7403</v>
      </c>
      <c r="AB10" s="7">
        <v>7125</v>
      </c>
      <c r="AC10" s="7">
        <v>7477</v>
      </c>
      <c r="AD10" s="7">
        <v>7299</v>
      </c>
      <c r="AE10" s="7">
        <v>7277</v>
      </c>
      <c r="AF10" s="25"/>
    </row>
    <row r="11" spans="1:32" x14ac:dyDescent="0.25">
      <c r="A11" s="9" t="s">
        <v>5</v>
      </c>
      <c r="B11" s="7">
        <v>1813</v>
      </c>
      <c r="C11" s="7">
        <v>1914</v>
      </c>
      <c r="D11" s="7">
        <v>1596</v>
      </c>
      <c r="E11" s="7">
        <v>1714</v>
      </c>
      <c r="F11" s="7">
        <v>1456</v>
      </c>
      <c r="G11" s="7">
        <v>1779</v>
      </c>
      <c r="H11" s="7">
        <v>2220</v>
      </c>
      <c r="I11" s="7">
        <v>2570</v>
      </c>
      <c r="J11" s="7">
        <v>2711</v>
      </c>
      <c r="K11" s="7">
        <v>2900</v>
      </c>
      <c r="L11" s="7">
        <v>3193</v>
      </c>
      <c r="M11" s="7">
        <v>3458</v>
      </c>
      <c r="N11" s="7">
        <v>3729</v>
      </c>
      <c r="O11" s="7">
        <v>3948</v>
      </c>
      <c r="P11" s="7">
        <v>4112</v>
      </c>
      <c r="Q11" s="7">
        <v>4542</v>
      </c>
      <c r="R11" s="7">
        <v>4687</v>
      </c>
      <c r="S11" s="7">
        <v>4774</v>
      </c>
      <c r="T11" s="7">
        <v>4699</v>
      </c>
      <c r="U11" s="7">
        <v>4744</v>
      </c>
      <c r="V11" s="7">
        <v>4604</v>
      </c>
      <c r="W11" s="7">
        <v>4699</v>
      </c>
      <c r="X11" s="7">
        <v>4808</v>
      </c>
      <c r="Y11" s="7">
        <v>4924</v>
      </c>
      <c r="Z11" s="7">
        <v>5012</v>
      </c>
      <c r="AA11" s="7">
        <v>5088</v>
      </c>
      <c r="AB11" s="7">
        <v>5359</v>
      </c>
      <c r="AC11" s="7">
        <v>5377</v>
      </c>
      <c r="AD11" s="7">
        <v>5476</v>
      </c>
      <c r="AE11" s="7">
        <v>5569</v>
      </c>
      <c r="AF11" s="25"/>
    </row>
    <row r="12" spans="1:32" x14ac:dyDescent="0.25">
      <c r="A12" s="9" t="s">
        <v>6</v>
      </c>
      <c r="B12" s="7">
        <v>3869</v>
      </c>
      <c r="C12" s="7">
        <v>4093</v>
      </c>
      <c r="D12" s="7">
        <v>4418</v>
      </c>
      <c r="E12" s="7">
        <v>4331</v>
      </c>
      <c r="F12" s="7">
        <v>5115</v>
      </c>
      <c r="G12" s="7">
        <v>5630</v>
      </c>
      <c r="H12" s="7">
        <v>5783</v>
      </c>
      <c r="I12" s="7">
        <v>6297</v>
      </c>
      <c r="J12" s="7">
        <v>7154</v>
      </c>
      <c r="K12" s="7">
        <v>8257</v>
      </c>
      <c r="L12" s="7">
        <v>8468</v>
      </c>
      <c r="M12" s="7">
        <v>8696</v>
      </c>
      <c r="N12" s="7">
        <v>9194</v>
      </c>
      <c r="O12" s="7">
        <v>9407</v>
      </c>
      <c r="P12" s="7">
        <v>9493</v>
      </c>
      <c r="Q12" s="7">
        <v>9449</v>
      </c>
      <c r="R12" s="7">
        <v>9373</v>
      </c>
      <c r="S12" s="7">
        <v>9130</v>
      </c>
      <c r="T12" s="7">
        <v>9166</v>
      </c>
      <c r="U12" s="7">
        <v>9610</v>
      </c>
      <c r="V12" s="7">
        <v>9373</v>
      </c>
      <c r="W12" s="7">
        <v>9244</v>
      </c>
      <c r="X12" s="7">
        <v>9529</v>
      </c>
      <c r="Y12" s="7">
        <v>9391</v>
      </c>
      <c r="Z12" s="7">
        <v>9578</v>
      </c>
      <c r="AA12" s="7">
        <v>9539</v>
      </c>
      <c r="AB12" s="7">
        <v>9981</v>
      </c>
      <c r="AC12" s="7">
        <v>10194</v>
      </c>
      <c r="AD12" s="7">
        <v>9992</v>
      </c>
      <c r="AE12" s="7">
        <v>9908</v>
      </c>
      <c r="AF12" s="25"/>
    </row>
    <row r="13" spans="1:32" x14ac:dyDescent="0.25">
      <c r="A13" s="9" t="s">
        <v>7</v>
      </c>
      <c r="B13" s="7">
        <v>2715</v>
      </c>
      <c r="C13" s="7">
        <v>2994</v>
      </c>
      <c r="D13" s="7">
        <v>2855</v>
      </c>
      <c r="E13" s="7">
        <v>3142</v>
      </c>
      <c r="F13" s="7">
        <v>3273</v>
      </c>
      <c r="G13" s="7">
        <v>3771</v>
      </c>
      <c r="H13" s="7">
        <v>3612</v>
      </c>
      <c r="I13" s="7">
        <v>3592</v>
      </c>
      <c r="J13" s="7">
        <v>3657</v>
      </c>
      <c r="K13" s="7">
        <v>3856</v>
      </c>
      <c r="L13" s="7">
        <v>3999</v>
      </c>
      <c r="M13" s="7">
        <v>4083</v>
      </c>
      <c r="N13" s="7">
        <v>4064</v>
      </c>
      <c r="O13" s="7">
        <v>3869</v>
      </c>
      <c r="P13" s="7">
        <v>3835</v>
      </c>
      <c r="Q13" s="7">
        <v>3865</v>
      </c>
      <c r="R13" s="7">
        <v>3861</v>
      </c>
      <c r="S13" s="7">
        <v>3712</v>
      </c>
      <c r="T13" s="7">
        <v>3713</v>
      </c>
      <c r="U13" s="7">
        <v>3731</v>
      </c>
      <c r="V13" s="7">
        <v>3639</v>
      </c>
      <c r="W13" s="7">
        <v>3605</v>
      </c>
      <c r="X13" s="7">
        <v>3559</v>
      </c>
      <c r="Y13" s="7">
        <v>3660</v>
      </c>
      <c r="Z13" s="7">
        <v>3568</v>
      </c>
      <c r="AA13" s="7">
        <v>3380</v>
      </c>
      <c r="AB13" s="7">
        <v>3518</v>
      </c>
      <c r="AC13" s="7">
        <v>3526</v>
      </c>
      <c r="AD13" s="7">
        <v>3567</v>
      </c>
      <c r="AE13" s="7">
        <v>3647</v>
      </c>
      <c r="AF13" s="25"/>
    </row>
    <row r="14" spans="1:32" x14ac:dyDescent="0.25">
      <c r="A14" s="9" t="s">
        <v>8</v>
      </c>
      <c r="B14" s="10">
        <v>517</v>
      </c>
      <c r="C14" s="10">
        <v>373</v>
      </c>
      <c r="D14" s="10">
        <v>434</v>
      </c>
      <c r="E14" s="10">
        <v>605</v>
      </c>
      <c r="F14" s="10">
        <v>805</v>
      </c>
      <c r="G14" s="7">
        <v>1607</v>
      </c>
      <c r="H14" s="7">
        <v>1663</v>
      </c>
      <c r="I14" s="7">
        <v>2486</v>
      </c>
      <c r="J14" s="7">
        <v>2794</v>
      </c>
      <c r="K14" s="7">
        <v>3253</v>
      </c>
      <c r="L14" s="7">
        <v>3603</v>
      </c>
      <c r="M14" s="7">
        <v>4028</v>
      </c>
      <c r="N14" s="7">
        <v>4245</v>
      </c>
      <c r="O14" s="7">
        <v>5083</v>
      </c>
      <c r="P14" s="7">
        <v>5384</v>
      </c>
      <c r="Q14" s="7">
        <v>5573</v>
      </c>
      <c r="R14" s="7">
        <v>5551</v>
      </c>
      <c r="S14" s="7">
        <v>5760</v>
      </c>
      <c r="T14" s="7">
        <v>6203</v>
      </c>
      <c r="U14" s="7">
        <v>6574</v>
      </c>
      <c r="V14" s="7">
        <v>6777</v>
      </c>
      <c r="W14" s="7">
        <v>6908</v>
      </c>
      <c r="X14" s="7">
        <v>7138</v>
      </c>
      <c r="Y14" s="7">
        <v>7720</v>
      </c>
      <c r="Z14" s="7">
        <v>8022</v>
      </c>
      <c r="AA14" s="7">
        <v>8386</v>
      </c>
      <c r="AB14" s="7">
        <v>8556</v>
      </c>
      <c r="AC14" s="7">
        <v>8572</v>
      </c>
      <c r="AD14" s="7">
        <v>9190</v>
      </c>
      <c r="AE14" s="7">
        <v>9560</v>
      </c>
      <c r="AF14" s="25"/>
    </row>
    <row r="15" spans="1:32" x14ac:dyDescent="0.25">
      <c r="A15" s="15" t="s">
        <v>31</v>
      </c>
      <c r="B15" s="7">
        <v>27593</v>
      </c>
      <c r="C15" s="7">
        <v>29818</v>
      </c>
      <c r="D15" s="7">
        <v>33149</v>
      </c>
      <c r="E15" s="7">
        <v>33865</v>
      </c>
      <c r="F15" s="7">
        <v>34534</v>
      </c>
      <c r="G15" s="7">
        <v>37718</v>
      </c>
      <c r="H15" s="7">
        <v>40687</v>
      </c>
      <c r="I15" s="7">
        <v>42832</v>
      </c>
      <c r="J15" s="7">
        <v>44208</v>
      </c>
      <c r="K15" s="7">
        <v>48997</v>
      </c>
      <c r="L15" s="7">
        <v>52303</v>
      </c>
      <c r="M15" s="7">
        <v>56257</v>
      </c>
      <c r="N15" s="7">
        <v>55691</v>
      </c>
      <c r="O15" s="7">
        <v>61313</v>
      </c>
      <c r="P15" s="7">
        <v>61653</v>
      </c>
      <c r="Q15" s="7">
        <v>63444</v>
      </c>
      <c r="R15" s="7">
        <v>63663</v>
      </c>
      <c r="S15" s="7">
        <v>63120</v>
      </c>
      <c r="T15" s="7">
        <v>62023</v>
      </c>
      <c r="U15" s="7">
        <v>62847</v>
      </c>
      <c r="V15" s="7">
        <v>63496</v>
      </c>
      <c r="W15" s="7">
        <v>64575</v>
      </c>
      <c r="X15" s="7">
        <v>65775</v>
      </c>
      <c r="Y15" s="7">
        <v>66640</v>
      </c>
      <c r="Z15" s="7">
        <v>67307</v>
      </c>
      <c r="AA15" s="7">
        <v>73671</v>
      </c>
      <c r="AB15" s="7">
        <v>78804</v>
      </c>
      <c r="AC15" s="7">
        <v>80714</v>
      </c>
      <c r="AD15" s="7">
        <v>80688</v>
      </c>
      <c r="AE15" s="7">
        <v>85873</v>
      </c>
      <c r="AF15" s="25"/>
    </row>
    <row r="16" spans="1:32" x14ac:dyDescent="0.25">
      <c r="A16" s="9" t="s">
        <v>9</v>
      </c>
      <c r="B16" s="7">
        <v>17944</v>
      </c>
      <c r="C16" s="7">
        <v>19289</v>
      </c>
      <c r="D16" s="7">
        <v>21377</v>
      </c>
      <c r="E16" s="7">
        <v>21667</v>
      </c>
      <c r="F16" s="7">
        <v>22166</v>
      </c>
      <c r="G16" s="7">
        <v>24135</v>
      </c>
      <c r="H16" s="7">
        <v>25847</v>
      </c>
      <c r="I16" s="7">
        <v>27282</v>
      </c>
      <c r="J16" s="7">
        <v>28115</v>
      </c>
      <c r="K16" s="7">
        <v>31084</v>
      </c>
      <c r="L16" s="7">
        <v>33179</v>
      </c>
      <c r="M16" s="7">
        <v>35685</v>
      </c>
      <c r="N16" s="7">
        <v>35225</v>
      </c>
      <c r="O16" s="7">
        <v>38658</v>
      </c>
      <c r="P16" s="7">
        <v>38677</v>
      </c>
      <c r="Q16" s="7">
        <v>39767</v>
      </c>
      <c r="R16" s="7">
        <v>39705</v>
      </c>
      <c r="S16" s="7">
        <v>39151</v>
      </c>
      <c r="T16" s="7">
        <v>37533</v>
      </c>
      <c r="U16" s="7">
        <v>36819</v>
      </c>
      <c r="V16" s="7">
        <v>36655</v>
      </c>
      <c r="W16" s="7">
        <v>37030</v>
      </c>
      <c r="X16" s="7">
        <v>37308</v>
      </c>
      <c r="Y16" s="7">
        <v>37524</v>
      </c>
      <c r="Z16" s="7">
        <v>37540</v>
      </c>
      <c r="AA16" s="7">
        <v>41030</v>
      </c>
      <c r="AB16" s="7">
        <v>42344</v>
      </c>
      <c r="AC16" s="7">
        <v>43862</v>
      </c>
      <c r="AD16" s="7">
        <v>44229</v>
      </c>
      <c r="AE16" s="7">
        <v>46996</v>
      </c>
      <c r="AF16" s="25"/>
    </row>
    <row r="17" spans="1:32" x14ac:dyDescent="0.25">
      <c r="A17" s="9" t="s">
        <v>10</v>
      </c>
      <c r="B17" s="7">
        <v>9649</v>
      </c>
      <c r="C17" s="7">
        <v>10529</v>
      </c>
      <c r="D17" s="7">
        <v>11772</v>
      </c>
      <c r="E17" s="7">
        <v>12198</v>
      </c>
      <c r="F17" s="7">
        <v>12368</v>
      </c>
      <c r="G17" s="7">
        <v>13583</v>
      </c>
      <c r="H17" s="7">
        <v>14840</v>
      </c>
      <c r="I17" s="7">
        <v>15550</v>
      </c>
      <c r="J17" s="7">
        <v>16093</v>
      </c>
      <c r="K17" s="7">
        <v>17913</v>
      </c>
      <c r="L17" s="7">
        <v>19124</v>
      </c>
      <c r="M17" s="7">
        <v>20572</v>
      </c>
      <c r="N17" s="7">
        <v>20466</v>
      </c>
      <c r="O17" s="7">
        <v>22655</v>
      </c>
      <c r="P17" s="7">
        <v>22976</v>
      </c>
      <c r="Q17" s="7">
        <v>23677</v>
      </c>
      <c r="R17" s="7">
        <v>23958</v>
      </c>
      <c r="S17" s="7">
        <v>23969</v>
      </c>
      <c r="T17" s="7">
        <v>24490</v>
      </c>
      <c r="U17" s="7">
        <v>26028</v>
      </c>
      <c r="V17" s="7">
        <v>26841</v>
      </c>
      <c r="W17" s="7">
        <v>27545</v>
      </c>
      <c r="X17" s="7">
        <v>28467</v>
      </c>
      <c r="Y17" s="7">
        <v>29116</v>
      </c>
      <c r="Z17" s="7">
        <v>29767</v>
      </c>
      <c r="AA17" s="7">
        <v>32641</v>
      </c>
      <c r="AB17" s="7">
        <v>36460</v>
      </c>
      <c r="AC17" s="7">
        <v>36852</v>
      </c>
      <c r="AD17" s="7">
        <v>36459</v>
      </c>
      <c r="AE17" s="7">
        <v>38877</v>
      </c>
      <c r="AF17" s="25"/>
    </row>
    <row r="18" spans="1:32" x14ac:dyDescent="0.25">
      <c r="A18" s="4"/>
      <c r="B18" s="34">
        <f t="shared" ref="B18:AB18" si="0">B6/B43</f>
        <v>0.22002807581462025</v>
      </c>
      <c r="C18" s="34">
        <f t="shared" si="0"/>
        <v>0.22031696305169077</v>
      </c>
      <c r="D18" s="34">
        <f t="shared" si="0"/>
        <v>0.2221965367409405</v>
      </c>
      <c r="E18" s="34">
        <f t="shared" si="0"/>
        <v>0.22433840800710927</v>
      </c>
      <c r="F18" s="34">
        <f t="shared" si="0"/>
        <v>0.22415131906421104</v>
      </c>
      <c r="G18" s="34">
        <f t="shared" si="0"/>
        <v>0.24009153283341936</v>
      </c>
      <c r="H18" s="34">
        <f t="shared" si="0"/>
        <v>0.25205399693787334</v>
      </c>
      <c r="I18" s="34">
        <f t="shared" si="0"/>
        <v>0.25238552542857728</v>
      </c>
      <c r="J18" s="34">
        <f t="shared" si="0"/>
        <v>0.24943040495107033</v>
      </c>
      <c r="K18" s="34">
        <f t="shared" si="0"/>
        <v>0.25954774488425669</v>
      </c>
      <c r="L18" s="34">
        <f t="shared" si="0"/>
        <v>0.26583761270322076</v>
      </c>
      <c r="M18" s="34">
        <f t="shared" si="0"/>
        <v>0.26825264754659739</v>
      </c>
      <c r="N18" s="34">
        <f t="shared" si="0"/>
        <v>0.2583241798776989</v>
      </c>
      <c r="O18" s="34">
        <f t="shared" si="0"/>
        <v>0.26173020717984891</v>
      </c>
      <c r="P18" s="34">
        <f t="shared" si="0"/>
        <v>0.25432680608459435</v>
      </c>
      <c r="Q18" s="34">
        <f t="shared" si="0"/>
        <v>0.25395278713002084</v>
      </c>
      <c r="R18" s="34">
        <f t="shared" si="0"/>
        <v>0.24870517259569733</v>
      </c>
      <c r="S18" s="34">
        <f t="shared" si="0"/>
        <v>0.24194282139861531</v>
      </c>
      <c r="T18" s="34">
        <f t="shared" si="0"/>
        <v>0.23547910677928988</v>
      </c>
      <c r="U18" s="34">
        <f t="shared" si="0"/>
        <v>0.2341505845716908</v>
      </c>
      <c r="V18" s="34">
        <f t="shared" si="0"/>
        <v>0.231495640932667</v>
      </c>
      <c r="W18" s="34">
        <f t="shared" si="0"/>
        <v>0.23116487538992833</v>
      </c>
      <c r="X18" s="34">
        <f t="shared" si="0"/>
        <v>0.23049797035467806</v>
      </c>
      <c r="Y18" s="34">
        <f t="shared" si="0"/>
        <v>0.22948299182222642</v>
      </c>
      <c r="Z18" s="34">
        <f t="shared" si="0"/>
        <v>0.22541919256387025</v>
      </c>
      <c r="AA18" s="34">
        <f t="shared" si="0"/>
        <v>0.21958023226892687</v>
      </c>
      <c r="AB18" s="34">
        <f t="shared" si="0"/>
        <v>0.22884186554962554</v>
      </c>
      <c r="AC18" s="34">
        <f t="shared" ref="AC18:AE18" si="1">AC6/AC43</f>
        <v>0.22761630373433575</v>
      </c>
      <c r="AD18" s="34">
        <f t="shared" si="1"/>
        <v>0.2197653317423621</v>
      </c>
      <c r="AE18" s="34">
        <f t="shared" si="1"/>
        <v>0.22083985842746792</v>
      </c>
    </row>
    <row r="19" spans="1:32" x14ac:dyDescent="0.25">
      <c r="A19" s="6" t="s">
        <v>11</v>
      </c>
      <c r="B19" s="7">
        <v>142069</v>
      </c>
      <c r="C19" s="7">
        <v>153547</v>
      </c>
      <c r="D19" s="7">
        <v>165673</v>
      </c>
      <c r="E19" s="7">
        <v>169957</v>
      </c>
      <c r="F19" s="7">
        <v>177640</v>
      </c>
      <c r="G19" s="7">
        <v>182299</v>
      </c>
      <c r="H19" s="7">
        <v>189055</v>
      </c>
      <c r="I19" s="7">
        <v>197615</v>
      </c>
      <c r="J19" s="7">
        <v>206475</v>
      </c>
      <c r="K19" s="7">
        <v>215599</v>
      </c>
      <c r="L19" s="7">
        <v>223010</v>
      </c>
      <c r="M19" s="7">
        <v>231346</v>
      </c>
      <c r="N19" s="7">
        <v>242338</v>
      </c>
      <c r="O19" s="7">
        <v>254157</v>
      </c>
      <c r="P19" s="7">
        <v>265863</v>
      </c>
      <c r="Q19" s="7">
        <v>274384</v>
      </c>
      <c r="R19" s="7">
        <v>280513</v>
      </c>
      <c r="S19" s="7">
        <v>287296</v>
      </c>
      <c r="T19" s="7">
        <v>294611</v>
      </c>
      <c r="U19" s="7">
        <v>294439</v>
      </c>
      <c r="V19" s="7">
        <v>296384</v>
      </c>
      <c r="W19" s="7">
        <v>298505</v>
      </c>
      <c r="X19" s="7">
        <v>302063</v>
      </c>
      <c r="Y19" s="7">
        <v>307329</v>
      </c>
      <c r="Z19" s="7">
        <v>316204</v>
      </c>
      <c r="AA19" s="7">
        <v>339103</v>
      </c>
      <c r="AB19" s="7">
        <v>337296</v>
      </c>
      <c r="AC19" s="7">
        <v>351557</v>
      </c>
      <c r="AD19" s="7">
        <v>378680</v>
      </c>
      <c r="AE19" s="7">
        <v>399818</v>
      </c>
      <c r="AF19" s="25"/>
    </row>
    <row r="20" spans="1:32" x14ac:dyDescent="0.25">
      <c r="A20" s="8" t="s">
        <v>12</v>
      </c>
      <c r="B20" s="7">
        <v>142069</v>
      </c>
      <c r="C20" s="7">
        <v>153547</v>
      </c>
      <c r="D20" s="7">
        <v>165673</v>
      </c>
      <c r="E20" s="7">
        <v>169957</v>
      </c>
      <c r="F20" s="7">
        <v>177640</v>
      </c>
      <c r="G20" s="7">
        <v>182299</v>
      </c>
      <c r="H20" s="7">
        <v>189055</v>
      </c>
      <c r="I20" s="7">
        <v>197615</v>
      </c>
      <c r="J20" s="7">
        <v>206475</v>
      </c>
      <c r="K20" s="7">
        <v>215599</v>
      </c>
      <c r="L20" s="7">
        <v>223010</v>
      </c>
      <c r="M20" s="7">
        <v>231346</v>
      </c>
      <c r="N20" s="7">
        <v>242338</v>
      </c>
      <c r="O20" s="7">
        <v>254157</v>
      </c>
      <c r="P20" s="7">
        <v>265863</v>
      </c>
      <c r="Q20" s="7">
        <v>274384</v>
      </c>
      <c r="R20" s="7">
        <v>280513</v>
      </c>
      <c r="S20" s="7">
        <v>287296</v>
      </c>
      <c r="T20" s="7">
        <v>294611</v>
      </c>
      <c r="U20" s="7">
        <v>294439</v>
      </c>
      <c r="V20" s="7">
        <v>296384</v>
      </c>
      <c r="W20" s="7">
        <v>298505</v>
      </c>
      <c r="X20" s="7">
        <v>302063</v>
      </c>
      <c r="Y20" s="7">
        <v>307329</v>
      </c>
      <c r="Z20" s="7">
        <v>316204</v>
      </c>
      <c r="AA20" s="7">
        <v>339103</v>
      </c>
      <c r="AB20" s="7">
        <v>337296</v>
      </c>
      <c r="AC20" s="7">
        <v>351557</v>
      </c>
      <c r="AD20" s="7">
        <v>378680</v>
      </c>
      <c r="AE20" s="7">
        <v>399818</v>
      </c>
      <c r="AF20" s="25"/>
    </row>
    <row r="21" spans="1:32" x14ac:dyDescent="0.25">
      <c r="A21" s="11" t="s">
        <v>29</v>
      </c>
      <c r="B21" s="12">
        <v>124935</v>
      </c>
      <c r="C21" s="12">
        <v>137230</v>
      </c>
      <c r="D21" s="12">
        <v>148647</v>
      </c>
      <c r="E21" s="12">
        <v>150592</v>
      </c>
      <c r="F21" s="12">
        <v>159184</v>
      </c>
      <c r="G21" s="12">
        <v>163359</v>
      </c>
      <c r="H21" s="12">
        <v>171078</v>
      </c>
      <c r="I21" s="12">
        <v>179289</v>
      </c>
      <c r="J21" s="12">
        <v>186660</v>
      </c>
      <c r="K21" s="12">
        <v>194099</v>
      </c>
      <c r="L21" s="12">
        <v>201036</v>
      </c>
      <c r="M21" s="12">
        <v>207732</v>
      </c>
      <c r="N21" s="12">
        <v>215679</v>
      </c>
      <c r="O21" s="12">
        <v>224169</v>
      </c>
      <c r="P21" s="12">
        <v>233048</v>
      </c>
      <c r="Q21" s="12">
        <v>238613</v>
      </c>
      <c r="R21" s="12">
        <v>244990</v>
      </c>
      <c r="S21" s="12">
        <v>250444</v>
      </c>
      <c r="T21" s="12">
        <v>255633</v>
      </c>
      <c r="U21" s="12">
        <v>257343</v>
      </c>
      <c r="V21" s="12">
        <v>259353</v>
      </c>
      <c r="W21" s="12">
        <v>261173</v>
      </c>
      <c r="X21" s="12">
        <v>263815</v>
      </c>
      <c r="Y21" s="12">
        <v>268693</v>
      </c>
      <c r="Z21" s="12">
        <v>275050</v>
      </c>
      <c r="AA21" s="12">
        <v>281376</v>
      </c>
      <c r="AB21" s="12">
        <v>286212</v>
      </c>
      <c r="AC21" s="12">
        <v>296798</v>
      </c>
      <c r="AD21" s="12">
        <v>318436</v>
      </c>
      <c r="AE21" s="12">
        <v>335922</v>
      </c>
      <c r="AF21" s="25"/>
    </row>
    <row r="22" spans="1:32" x14ac:dyDescent="0.25">
      <c r="A22" s="16" t="s">
        <v>28</v>
      </c>
      <c r="B22" s="24">
        <v>4998</v>
      </c>
      <c r="C22" s="24">
        <v>4998</v>
      </c>
      <c r="D22" s="24">
        <v>4998</v>
      </c>
      <c r="E22" s="24">
        <v>4998</v>
      </c>
      <c r="F22" s="24">
        <v>4998</v>
      </c>
      <c r="G22" s="24">
        <v>5038</v>
      </c>
      <c r="H22" s="24">
        <v>5160</v>
      </c>
      <c r="I22" s="24">
        <v>5178</v>
      </c>
      <c r="J22" s="24">
        <v>5370</v>
      </c>
      <c r="K22" s="24">
        <v>5174</v>
      </c>
      <c r="L22" s="24">
        <v>5123</v>
      </c>
      <c r="M22" s="24">
        <v>5140</v>
      </c>
      <c r="N22" s="24">
        <v>5172</v>
      </c>
      <c r="O22" s="24">
        <v>5121</v>
      </c>
      <c r="P22" s="24">
        <v>5491</v>
      </c>
      <c r="Q22" s="24">
        <v>5156</v>
      </c>
      <c r="R22" s="24">
        <v>5213</v>
      </c>
      <c r="S22" s="24">
        <v>5416</v>
      </c>
      <c r="T22" s="24">
        <v>5325</v>
      </c>
      <c r="U22" s="24">
        <v>5305</v>
      </c>
      <c r="V22" s="24">
        <v>5225</v>
      </c>
      <c r="W22" s="24">
        <v>5089</v>
      </c>
      <c r="X22" s="24">
        <v>5059</v>
      </c>
      <c r="Y22" s="24">
        <v>4970</v>
      </c>
      <c r="Z22" s="24">
        <v>4890</v>
      </c>
      <c r="AA22" s="24">
        <v>4772</v>
      </c>
      <c r="AB22" s="24">
        <v>4851</v>
      </c>
      <c r="AC22" s="24">
        <f>AC21*AB23</f>
        <v>5030.4218481405387</v>
      </c>
      <c r="AD22" s="24">
        <f>AD21*AB23</f>
        <v>5397.1637667183768</v>
      </c>
      <c r="AE22" s="24">
        <f>AE21*AB23</f>
        <v>5693.533541570584</v>
      </c>
      <c r="AF22" s="25"/>
    </row>
    <row r="23" spans="1:32" x14ac:dyDescent="0.25">
      <c r="A23" s="16"/>
      <c r="B23" s="27">
        <f>B22/B21</f>
        <v>4.0004802497298597E-2</v>
      </c>
      <c r="C23" s="27">
        <f t="shared" ref="C23:AB23" si="2">C22/C21</f>
        <v>3.6420607738832614E-2</v>
      </c>
      <c r="D23" s="27">
        <f t="shared" si="2"/>
        <v>3.3623282003673129E-2</v>
      </c>
      <c r="E23" s="27">
        <f t="shared" si="2"/>
        <v>3.3189014024649383E-2</v>
      </c>
      <c r="F23" s="27">
        <f t="shared" si="2"/>
        <v>3.1397627902301738E-2</v>
      </c>
      <c r="G23" s="27">
        <f t="shared" si="2"/>
        <v>3.0840051665350546E-2</v>
      </c>
      <c r="H23" s="27">
        <f t="shared" si="2"/>
        <v>3.0161680636902465E-2</v>
      </c>
      <c r="I23" s="27">
        <f t="shared" si="2"/>
        <v>2.888074561183341E-2</v>
      </c>
      <c r="J23" s="27">
        <f t="shared" si="2"/>
        <v>2.8768884603021537E-2</v>
      </c>
      <c r="K23" s="27">
        <f t="shared" si="2"/>
        <v>2.6656500033488066E-2</v>
      </c>
      <c r="L23" s="27">
        <f t="shared" si="2"/>
        <v>2.5482998069997414E-2</v>
      </c>
      <c r="M23" s="27">
        <f t="shared" si="2"/>
        <v>2.4743419405772824E-2</v>
      </c>
      <c r="N23" s="27">
        <f t="shared" si="2"/>
        <v>2.3980081510021838E-2</v>
      </c>
      <c r="O23" s="27">
        <f t="shared" si="2"/>
        <v>2.2844371880143998E-2</v>
      </c>
      <c r="P23" s="27">
        <f t="shared" si="2"/>
        <v>2.3561669698946141E-2</v>
      </c>
      <c r="Q23" s="27">
        <f t="shared" si="2"/>
        <v>2.1608210784827313E-2</v>
      </c>
      <c r="R23" s="27">
        <f t="shared" si="2"/>
        <v>2.1278419527327647E-2</v>
      </c>
      <c r="S23" s="27">
        <f t="shared" si="2"/>
        <v>2.1625592946926259E-2</v>
      </c>
      <c r="T23" s="27">
        <f t="shared" si="2"/>
        <v>2.0830643930947881E-2</v>
      </c>
      <c r="U23" s="27">
        <f t="shared" si="2"/>
        <v>2.0614510594809263E-2</v>
      </c>
      <c r="V23" s="27">
        <f t="shared" si="2"/>
        <v>2.0146287106761827E-2</v>
      </c>
      <c r="W23" s="27">
        <f t="shared" si="2"/>
        <v>1.9485168834450728E-2</v>
      </c>
      <c r="X23" s="27">
        <f t="shared" si="2"/>
        <v>1.9176316737107443E-2</v>
      </c>
      <c r="Y23" s="27">
        <f t="shared" si="2"/>
        <v>1.849694632908189E-2</v>
      </c>
      <c r="Z23" s="27">
        <f t="shared" si="2"/>
        <v>1.7778585711688784E-2</v>
      </c>
      <c r="AA23" s="27">
        <f t="shared" si="2"/>
        <v>1.6959513249175481E-2</v>
      </c>
      <c r="AB23" s="27">
        <f t="shared" si="2"/>
        <v>1.6948974885749025E-2</v>
      </c>
      <c r="AC23" s="25"/>
      <c r="AD23" s="25"/>
      <c r="AE23" s="25"/>
      <c r="AF23" s="25"/>
    </row>
    <row r="24" spans="1:32" x14ac:dyDescent="0.25">
      <c r="A24" s="9" t="s">
        <v>13</v>
      </c>
      <c r="B24" s="7">
        <v>6059</v>
      </c>
      <c r="C24" s="7">
        <v>4836</v>
      </c>
      <c r="D24" s="7">
        <v>4644</v>
      </c>
      <c r="E24" s="7">
        <v>6451</v>
      </c>
      <c r="F24" s="7">
        <v>5138</v>
      </c>
      <c r="G24" s="7">
        <v>5565</v>
      </c>
      <c r="H24" s="7">
        <v>4202</v>
      </c>
      <c r="I24" s="7">
        <v>4159</v>
      </c>
      <c r="J24" s="7">
        <v>4386</v>
      </c>
      <c r="K24" s="7">
        <v>4942</v>
      </c>
      <c r="L24" s="7">
        <v>5011</v>
      </c>
      <c r="M24" s="7">
        <v>6170</v>
      </c>
      <c r="N24" s="7">
        <v>8590</v>
      </c>
      <c r="O24" s="7">
        <v>10302</v>
      </c>
      <c r="P24" s="7">
        <v>8951</v>
      </c>
      <c r="Q24" s="7">
        <v>11181</v>
      </c>
      <c r="R24" s="7">
        <v>10527</v>
      </c>
      <c r="S24" s="7">
        <v>10010</v>
      </c>
      <c r="T24" s="7">
        <v>9852</v>
      </c>
      <c r="U24" s="7">
        <v>8814</v>
      </c>
      <c r="V24" s="7">
        <v>9443</v>
      </c>
      <c r="W24" s="7">
        <v>9787</v>
      </c>
      <c r="X24" s="7">
        <v>11232</v>
      </c>
      <c r="Y24" s="7">
        <v>11969</v>
      </c>
      <c r="Z24" s="7">
        <v>13983</v>
      </c>
      <c r="AA24" s="7">
        <v>14194</v>
      </c>
      <c r="AB24" s="7">
        <v>15308</v>
      </c>
      <c r="AC24" s="7">
        <v>17017</v>
      </c>
      <c r="AD24" s="7">
        <v>18232</v>
      </c>
      <c r="AE24" s="7">
        <v>18662</v>
      </c>
      <c r="AF24" s="25"/>
    </row>
    <row r="25" spans="1:32" x14ac:dyDescent="0.25">
      <c r="A25" s="9" t="s">
        <v>14</v>
      </c>
      <c r="B25" s="7">
        <v>2576</v>
      </c>
      <c r="C25" s="7">
        <v>2759</v>
      </c>
      <c r="D25" s="7">
        <v>2857</v>
      </c>
      <c r="E25" s="7">
        <v>3196</v>
      </c>
      <c r="F25" s="7">
        <v>3384</v>
      </c>
      <c r="G25" s="7">
        <v>3635</v>
      </c>
      <c r="H25" s="7">
        <v>3833</v>
      </c>
      <c r="I25" s="7">
        <v>4086</v>
      </c>
      <c r="J25" s="7">
        <v>4765</v>
      </c>
      <c r="K25" s="7">
        <v>5184</v>
      </c>
      <c r="L25" s="7">
        <v>5213</v>
      </c>
      <c r="M25" s="7">
        <v>5467</v>
      </c>
      <c r="N25" s="7">
        <v>5780</v>
      </c>
      <c r="O25" s="7">
        <v>6033</v>
      </c>
      <c r="P25" s="7">
        <v>6212</v>
      </c>
      <c r="Q25" s="7">
        <v>6186</v>
      </c>
      <c r="R25" s="7">
        <v>6475</v>
      </c>
      <c r="S25" s="7">
        <v>6665</v>
      </c>
      <c r="T25" s="7">
        <v>6817</v>
      </c>
      <c r="U25" s="7">
        <v>6464</v>
      </c>
      <c r="V25" s="7">
        <v>6273</v>
      </c>
      <c r="W25" s="7">
        <v>6236</v>
      </c>
      <c r="X25" s="7">
        <v>6415</v>
      </c>
      <c r="Y25" s="7">
        <v>6310</v>
      </c>
      <c r="Z25" s="7">
        <v>6547</v>
      </c>
      <c r="AA25" s="7">
        <v>8757</v>
      </c>
      <c r="AB25" s="7">
        <v>8186</v>
      </c>
      <c r="AC25" s="7">
        <v>7554</v>
      </c>
      <c r="AD25" s="7">
        <v>7571</v>
      </c>
      <c r="AE25" s="7">
        <v>8218</v>
      </c>
      <c r="AF25" s="25"/>
    </row>
    <row r="26" spans="1:32" x14ac:dyDescent="0.25">
      <c r="A26" s="9" t="s">
        <v>15</v>
      </c>
      <c r="B26" s="7">
        <v>3171</v>
      </c>
      <c r="C26" s="7">
        <v>3305</v>
      </c>
      <c r="D26" s="7">
        <v>3477</v>
      </c>
      <c r="E26" s="7">
        <v>3698</v>
      </c>
      <c r="F26" s="7">
        <v>3690</v>
      </c>
      <c r="G26" s="7">
        <v>3445</v>
      </c>
      <c r="H26" s="7">
        <v>3451</v>
      </c>
      <c r="I26" s="7">
        <v>3665</v>
      </c>
      <c r="J26" s="7">
        <v>3884</v>
      </c>
      <c r="K26" s="7">
        <v>4234</v>
      </c>
      <c r="L26" s="7">
        <v>4712</v>
      </c>
      <c r="M26" s="7">
        <v>4876</v>
      </c>
      <c r="N26" s="7">
        <v>4645</v>
      </c>
      <c r="O26" s="7">
        <v>5583</v>
      </c>
      <c r="P26" s="7">
        <v>7841</v>
      </c>
      <c r="Q26" s="7">
        <v>8283</v>
      </c>
      <c r="R26" s="7">
        <v>8504</v>
      </c>
      <c r="S26" s="7">
        <v>9481</v>
      </c>
      <c r="T26" s="7">
        <v>11309</v>
      </c>
      <c r="U26" s="7">
        <v>11243</v>
      </c>
      <c r="V26" s="7">
        <v>11769</v>
      </c>
      <c r="W26" s="7">
        <v>12163</v>
      </c>
      <c r="X26" s="7">
        <v>12116</v>
      </c>
      <c r="Y26" s="7">
        <v>12233</v>
      </c>
      <c r="Z26" s="7">
        <v>12519</v>
      </c>
      <c r="AA26" s="7">
        <v>13338</v>
      </c>
      <c r="AB26" s="7">
        <v>10882</v>
      </c>
      <c r="AC26" s="7">
        <v>11567</v>
      </c>
      <c r="AD26" s="7">
        <v>12974</v>
      </c>
      <c r="AE26" s="7">
        <v>13715</v>
      </c>
      <c r="AF26" s="25"/>
    </row>
    <row r="27" spans="1:32" x14ac:dyDescent="0.25">
      <c r="A27" s="9" t="s">
        <v>16</v>
      </c>
      <c r="B27" s="7">
        <v>1280</v>
      </c>
      <c r="C27" s="10">
        <v>963</v>
      </c>
      <c r="D27" s="10">
        <v>843</v>
      </c>
      <c r="E27" s="10">
        <v>692</v>
      </c>
      <c r="F27" s="10">
        <v>580</v>
      </c>
      <c r="G27" s="10">
        <v>515</v>
      </c>
      <c r="H27" s="10">
        <v>562</v>
      </c>
      <c r="I27" s="10">
        <v>555</v>
      </c>
      <c r="J27" s="10">
        <v>657</v>
      </c>
      <c r="K27" s="10">
        <v>841</v>
      </c>
      <c r="L27" s="10">
        <v>912</v>
      </c>
      <c r="M27" s="10">
        <v>919</v>
      </c>
      <c r="N27" s="10">
        <v>748</v>
      </c>
      <c r="O27" s="10">
        <v>818</v>
      </c>
      <c r="P27" s="7">
        <v>2631</v>
      </c>
      <c r="Q27" s="7">
        <v>3124</v>
      </c>
      <c r="R27" s="7">
        <v>2922</v>
      </c>
      <c r="S27" s="7">
        <v>3638</v>
      </c>
      <c r="T27" s="7">
        <v>3841</v>
      </c>
      <c r="U27" s="7">
        <v>3502</v>
      </c>
      <c r="V27" s="7">
        <v>2557</v>
      </c>
      <c r="W27" s="7">
        <v>2018</v>
      </c>
      <c r="X27" s="7">
        <v>1303</v>
      </c>
      <c r="Y27" s="10">
        <v>886</v>
      </c>
      <c r="Z27" s="10">
        <v>797</v>
      </c>
      <c r="AA27" s="7">
        <v>14482</v>
      </c>
      <c r="AB27" s="7">
        <v>7240</v>
      </c>
      <c r="AC27" s="7">
        <v>1184</v>
      </c>
      <c r="AD27" s="7">
        <v>1103</v>
      </c>
      <c r="AE27" s="7">
        <v>1216</v>
      </c>
      <c r="AF27" s="25"/>
    </row>
    <row r="28" spans="1:32" x14ac:dyDescent="0.25">
      <c r="A28" s="9" t="s">
        <v>17</v>
      </c>
      <c r="B28" s="7">
        <v>3144</v>
      </c>
      <c r="C28" s="7">
        <v>3604</v>
      </c>
      <c r="D28" s="7">
        <v>4287</v>
      </c>
      <c r="E28" s="7">
        <v>4641</v>
      </c>
      <c r="F28" s="7">
        <v>5015</v>
      </c>
      <c r="G28" s="7">
        <v>5256</v>
      </c>
      <c r="H28" s="7">
        <v>5377</v>
      </c>
      <c r="I28" s="7">
        <v>5128</v>
      </c>
      <c r="J28" s="7">
        <v>5296</v>
      </c>
      <c r="K28" s="7">
        <v>5473</v>
      </c>
      <c r="L28" s="7">
        <v>5407</v>
      </c>
      <c r="M28" s="7">
        <v>5317</v>
      </c>
      <c r="N28" s="7">
        <v>6095</v>
      </c>
      <c r="O28" s="7">
        <v>6363</v>
      </c>
      <c r="P28" s="7">
        <v>6299</v>
      </c>
      <c r="Q28" s="7">
        <v>6039</v>
      </c>
      <c r="R28" s="7">
        <v>6279</v>
      </c>
      <c r="S28" s="7">
        <v>6417</v>
      </c>
      <c r="T28" s="7">
        <v>6462</v>
      </c>
      <c r="U28" s="7">
        <v>6416</v>
      </c>
      <c r="V28" s="7">
        <v>6317</v>
      </c>
      <c r="W28" s="7">
        <v>6447</v>
      </c>
      <c r="X28" s="7">
        <v>6434</v>
      </c>
      <c r="Y28" s="7">
        <v>6267</v>
      </c>
      <c r="Z28" s="7">
        <v>6026</v>
      </c>
      <c r="AA28" s="7">
        <v>5679</v>
      </c>
      <c r="AB28" s="7">
        <v>8076</v>
      </c>
      <c r="AC28" s="7">
        <v>16004</v>
      </c>
      <c r="AD28" s="7">
        <v>18885</v>
      </c>
      <c r="AE28" s="7">
        <v>20456</v>
      </c>
      <c r="AF28" s="25"/>
    </row>
    <row r="29" spans="1:32" x14ac:dyDescent="0.25">
      <c r="A29" s="9" t="s">
        <v>18</v>
      </c>
      <c r="B29" s="10">
        <v>904</v>
      </c>
      <c r="C29" s="10">
        <v>850</v>
      </c>
      <c r="D29" s="10">
        <v>918</v>
      </c>
      <c r="E29" s="10">
        <v>687</v>
      </c>
      <c r="F29" s="10">
        <v>649</v>
      </c>
      <c r="G29" s="10">
        <v>524</v>
      </c>
      <c r="H29" s="10">
        <v>552</v>
      </c>
      <c r="I29" s="10">
        <v>733</v>
      </c>
      <c r="J29" s="10">
        <v>827</v>
      </c>
      <c r="K29" s="10">
        <v>826</v>
      </c>
      <c r="L29" s="10">
        <v>719</v>
      </c>
      <c r="M29" s="10">
        <v>865</v>
      </c>
      <c r="N29" s="10">
        <v>801</v>
      </c>
      <c r="O29" s="10">
        <v>889</v>
      </c>
      <c r="P29" s="10">
        <v>881</v>
      </c>
      <c r="Q29" s="10">
        <v>958</v>
      </c>
      <c r="R29" s="10">
        <v>816</v>
      </c>
      <c r="S29" s="10">
        <v>641</v>
      </c>
      <c r="T29" s="10">
        <v>697</v>
      </c>
      <c r="U29" s="10">
        <v>657</v>
      </c>
      <c r="V29" s="10">
        <v>672</v>
      </c>
      <c r="W29" s="10">
        <v>681</v>
      </c>
      <c r="X29" s="10">
        <v>748</v>
      </c>
      <c r="Y29" s="10">
        <v>971</v>
      </c>
      <c r="Z29" s="7">
        <v>1282</v>
      </c>
      <c r="AA29" s="7">
        <v>1277</v>
      </c>
      <c r="AB29" s="7">
        <v>1392</v>
      </c>
      <c r="AC29" s="7">
        <v>1433</v>
      </c>
      <c r="AD29" s="7">
        <v>1479</v>
      </c>
      <c r="AE29" s="7">
        <v>1629</v>
      </c>
      <c r="AF29" s="25"/>
    </row>
    <row r="30" spans="1:32" x14ac:dyDescent="0.25">
      <c r="A30" s="4"/>
      <c r="B30" s="34">
        <f t="shared" ref="B30:AB30" si="3">B19/B43</f>
        <v>0.7047178281422839</v>
      </c>
      <c r="C30" s="34">
        <f t="shared" si="3"/>
        <v>0.70739426886575141</v>
      </c>
      <c r="D30" s="34">
        <f t="shared" si="3"/>
        <v>0.70923179006399961</v>
      </c>
      <c r="E30" s="34">
        <f t="shared" si="3"/>
        <v>0.70907892376307435</v>
      </c>
      <c r="F30" s="34">
        <f t="shared" si="3"/>
        <v>0.70737680438028872</v>
      </c>
      <c r="G30" s="34">
        <f t="shared" si="3"/>
        <v>0.69180530677919794</v>
      </c>
      <c r="H30" s="34">
        <f t="shared" si="3"/>
        <v>0.67947225037557779</v>
      </c>
      <c r="I30" s="34">
        <f t="shared" si="3"/>
        <v>0.67297017497258604</v>
      </c>
      <c r="J30" s="34">
        <f t="shared" si="3"/>
        <v>0.67396640531665564</v>
      </c>
      <c r="K30" s="34">
        <f t="shared" si="3"/>
        <v>0.66402717719382542</v>
      </c>
      <c r="L30" s="34">
        <f t="shared" si="3"/>
        <v>0.65968360271670967</v>
      </c>
      <c r="M30" s="34">
        <f t="shared" si="3"/>
        <v>0.65472935875883698</v>
      </c>
      <c r="N30" s="34">
        <f t="shared" si="3"/>
        <v>0.6621582482198578</v>
      </c>
      <c r="O30" s="34">
        <f t="shared" si="3"/>
        <v>0.65910888547147739</v>
      </c>
      <c r="P30" s="34">
        <f t="shared" si="3"/>
        <v>0.66016507665337376</v>
      </c>
      <c r="Q30" s="34">
        <f t="shared" si="3"/>
        <v>0.66508143117193508</v>
      </c>
      <c r="R30" s="34">
        <f t="shared" si="3"/>
        <v>0.67262207345028346</v>
      </c>
      <c r="S30" s="34">
        <f t="shared" si="3"/>
        <v>0.68072200660591498</v>
      </c>
      <c r="T30" s="34">
        <f t="shared" si="3"/>
        <v>0.6862941963016973</v>
      </c>
      <c r="U30" s="34">
        <f t="shared" si="3"/>
        <v>0.67221520822441339</v>
      </c>
      <c r="V30" s="34">
        <f t="shared" si="3"/>
        <v>0.66750597387036981</v>
      </c>
      <c r="W30" s="34">
        <f t="shared" si="3"/>
        <v>0.66464271321091639</v>
      </c>
      <c r="X30" s="34">
        <f t="shared" si="3"/>
        <v>0.66243193396360889</v>
      </c>
      <c r="Y30" s="34">
        <f t="shared" si="3"/>
        <v>0.66086431088871733</v>
      </c>
      <c r="Z30" s="34">
        <f t="shared" si="3"/>
        <v>0.66167660285048846</v>
      </c>
      <c r="AA30" s="34">
        <f t="shared" si="3"/>
        <v>0.64878986741155986</v>
      </c>
      <c r="AB30" s="34">
        <f t="shared" si="3"/>
        <v>0.63903240290779295</v>
      </c>
      <c r="AC30" s="34">
        <f t="shared" ref="AC30:AE30" si="4">AC19/AC43</f>
        <v>0.64844012262108097</v>
      </c>
      <c r="AD30" s="34">
        <f t="shared" si="4"/>
        <v>0.67239842465437216</v>
      </c>
      <c r="AE30" s="34">
        <f t="shared" si="4"/>
        <v>0.68131014233935483</v>
      </c>
    </row>
    <row r="31" spans="1:32" x14ac:dyDescent="0.25">
      <c r="A31" s="6" t="s">
        <v>19</v>
      </c>
      <c r="B31" s="7">
        <v>15171</v>
      </c>
      <c r="C31" s="7">
        <v>15691</v>
      </c>
      <c r="D31" s="7">
        <v>16018</v>
      </c>
      <c r="E31" s="7">
        <v>15959</v>
      </c>
      <c r="F31" s="7">
        <v>17195</v>
      </c>
      <c r="G31" s="7">
        <v>17946</v>
      </c>
      <c r="H31" s="7">
        <v>19052</v>
      </c>
      <c r="I31" s="7">
        <v>21919</v>
      </c>
      <c r="J31" s="7">
        <v>23468</v>
      </c>
      <c r="K31" s="7">
        <v>24814</v>
      </c>
      <c r="L31" s="7">
        <v>25178</v>
      </c>
      <c r="M31" s="7">
        <v>27214</v>
      </c>
      <c r="N31" s="7">
        <v>29102</v>
      </c>
      <c r="O31" s="7">
        <v>30525</v>
      </c>
      <c r="P31" s="7">
        <v>34436</v>
      </c>
      <c r="Q31" s="7">
        <v>33403</v>
      </c>
      <c r="R31" s="7">
        <v>32810</v>
      </c>
      <c r="S31" s="7">
        <v>32639</v>
      </c>
      <c r="T31" s="7">
        <v>33581</v>
      </c>
      <c r="U31" s="7">
        <v>41013</v>
      </c>
      <c r="V31" s="7">
        <v>44845</v>
      </c>
      <c r="W31" s="7">
        <v>46795</v>
      </c>
      <c r="X31" s="7">
        <v>48823</v>
      </c>
      <c r="Y31" s="7">
        <v>50993</v>
      </c>
      <c r="Z31" s="7">
        <v>53955</v>
      </c>
      <c r="AA31" s="7">
        <v>68799</v>
      </c>
      <c r="AB31" s="7">
        <v>69739</v>
      </c>
      <c r="AC31" s="7">
        <v>67197</v>
      </c>
      <c r="AD31" s="7">
        <v>60731</v>
      </c>
      <c r="AE31" s="7">
        <v>57422</v>
      </c>
      <c r="AF31" s="25"/>
    </row>
    <row r="32" spans="1:32" x14ac:dyDescent="0.25">
      <c r="A32" s="8" t="s">
        <v>12</v>
      </c>
      <c r="B32" s="7">
        <v>12035</v>
      </c>
      <c r="C32" s="7">
        <v>12205</v>
      </c>
      <c r="D32" s="7">
        <v>12095</v>
      </c>
      <c r="E32" s="7">
        <v>11994</v>
      </c>
      <c r="F32" s="7">
        <v>12784</v>
      </c>
      <c r="G32" s="7">
        <v>13424</v>
      </c>
      <c r="H32" s="7">
        <v>14053</v>
      </c>
      <c r="I32" s="7">
        <v>16663</v>
      </c>
      <c r="J32" s="7">
        <v>17890</v>
      </c>
      <c r="K32" s="7">
        <v>18996</v>
      </c>
      <c r="L32" s="7">
        <v>19235</v>
      </c>
      <c r="M32" s="7">
        <v>20758</v>
      </c>
      <c r="N32" s="7">
        <v>22069</v>
      </c>
      <c r="O32" s="7">
        <v>23113</v>
      </c>
      <c r="P32" s="7">
        <v>25764</v>
      </c>
      <c r="Q32" s="7">
        <v>24311</v>
      </c>
      <c r="R32" s="7">
        <v>23965</v>
      </c>
      <c r="S32" s="7">
        <v>24452</v>
      </c>
      <c r="T32" s="7">
        <v>25367</v>
      </c>
      <c r="U32" s="7">
        <v>32571</v>
      </c>
      <c r="V32" s="7">
        <v>36540</v>
      </c>
      <c r="W32" s="7">
        <v>37865</v>
      </c>
      <c r="X32" s="7">
        <v>39341</v>
      </c>
      <c r="Y32" s="7">
        <v>41145</v>
      </c>
      <c r="Z32" s="7">
        <v>44999</v>
      </c>
      <c r="AA32" s="7">
        <v>60072</v>
      </c>
      <c r="AB32" s="7">
        <v>60580</v>
      </c>
      <c r="AC32" s="7">
        <v>55336</v>
      </c>
      <c r="AD32" s="7">
        <v>45604</v>
      </c>
      <c r="AE32" s="7">
        <v>45921</v>
      </c>
      <c r="AF32" s="25"/>
    </row>
    <row r="33" spans="1:32" x14ac:dyDescent="0.25">
      <c r="A33" s="11" t="s">
        <v>20</v>
      </c>
      <c r="B33" s="12">
        <v>1760</v>
      </c>
      <c r="C33" s="12">
        <v>1772</v>
      </c>
      <c r="D33" s="12">
        <v>1862</v>
      </c>
      <c r="E33" s="12">
        <v>1921</v>
      </c>
      <c r="F33" s="12">
        <v>2057</v>
      </c>
      <c r="G33" s="12">
        <v>2277</v>
      </c>
      <c r="H33" s="12">
        <v>2412</v>
      </c>
      <c r="I33" s="12">
        <v>3003</v>
      </c>
      <c r="J33" s="12">
        <v>3104</v>
      </c>
      <c r="K33" s="12">
        <v>3341</v>
      </c>
      <c r="L33" s="12">
        <v>3403</v>
      </c>
      <c r="M33" s="12">
        <v>3486</v>
      </c>
      <c r="N33" s="12">
        <v>3564</v>
      </c>
      <c r="O33" s="12">
        <v>3690</v>
      </c>
      <c r="P33" s="12">
        <v>3743</v>
      </c>
      <c r="Q33" s="12">
        <v>3960</v>
      </c>
      <c r="R33" s="12">
        <v>3842</v>
      </c>
      <c r="S33" s="12">
        <v>4075</v>
      </c>
      <c r="T33" s="12">
        <v>4393</v>
      </c>
      <c r="U33" s="12">
        <v>4606</v>
      </c>
      <c r="V33" s="12">
        <v>4740</v>
      </c>
      <c r="W33" s="12">
        <v>4727</v>
      </c>
      <c r="X33" s="12">
        <v>4805</v>
      </c>
      <c r="Y33" s="12">
        <v>4835</v>
      </c>
      <c r="Z33" s="12">
        <v>4714</v>
      </c>
      <c r="AA33" s="12">
        <v>4839</v>
      </c>
      <c r="AB33" s="12">
        <v>4913</v>
      </c>
      <c r="AC33" s="12">
        <v>5159</v>
      </c>
      <c r="AD33" s="12">
        <v>5640</v>
      </c>
      <c r="AE33" s="12">
        <v>6181</v>
      </c>
      <c r="AF33" s="25"/>
    </row>
    <row r="34" spans="1:32" x14ac:dyDescent="0.25">
      <c r="A34" s="9" t="s">
        <v>21</v>
      </c>
      <c r="B34" s="7">
        <v>1388</v>
      </c>
      <c r="C34" s="7">
        <v>1466</v>
      </c>
      <c r="D34" s="7">
        <v>1356</v>
      </c>
      <c r="E34" s="7">
        <v>1264</v>
      </c>
      <c r="F34" s="7">
        <v>1122</v>
      </c>
      <c r="G34" s="7">
        <v>1120</v>
      </c>
      <c r="H34" s="7">
        <v>1219</v>
      </c>
      <c r="I34" s="7">
        <v>1186</v>
      </c>
      <c r="J34" s="7">
        <v>1288</v>
      </c>
      <c r="K34" s="7">
        <v>1309</v>
      </c>
      <c r="L34" s="7">
        <v>1002</v>
      </c>
      <c r="M34" s="7">
        <v>1060</v>
      </c>
      <c r="N34" s="7">
        <v>1095</v>
      </c>
      <c r="O34" s="10">
        <v>963</v>
      </c>
      <c r="P34" s="10">
        <v>908</v>
      </c>
      <c r="Q34" s="10">
        <v>828</v>
      </c>
      <c r="R34" s="10">
        <v>787</v>
      </c>
      <c r="S34" s="10">
        <v>763</v>
      </c>
      <c r="T34" s="10">
        <v>711</v>
      </c>
      <c r="U34" s="10">
        <v>665</v>
      </c>
      <c r="V34" s="10">
        <v>604</v>
      </c>
      <c r="W34" s="10">
        <v>553</v>
      </c>
      <c r="X34" s="10">
        <v>502</v>
      </c>
      <c r="Y34" s="10">
        <v>453</v>
      </c>
      <c r="Z34" s="10">
        <v>408</v>
      </c>
      <c r="AA34" s="10">
        <v>366</v>
      </c>
      <c r="AB34" s="10">
        <v>326</v>
      </c>
      <c r="AC34" s="10">
        <v>293</v>
      </c>
      <c r="AD34" s="10">
        <v>264</v>
      </c>
      <c r="AE34" s="10">
        <v>242</v>
      </c>
      <c r="AF34" s="25"/>
    </row>
    <row r="35" spans="1:32" x14ac:dyDescent="0.25">
      <c r="A35" s="9" t="s">
        <v>22</v>
      </c>
      <c r="B35" s="7">
        <v>7479</v>
      </c>
      <c r="C35" s="7">
        <v>7492</v>
      </c>
      <c r="D35" s="7">
        <v>7375</v>
      </c>
      <c r="E35" s="7">
        <v>7356</v>
      </c>
      <c r="F35" s="7">
        <v>7440</v>
      </c>
      <c r="G35" s="7">
        <v>7749</v>
      </c>
      <c r="H35" s="7">
        <v>7749</v>
      </c>
      <c r="I35" s="7">
        <v>9679</v>
      </c>
      <c r="J35" s="7">
        <v>10546</v>
      </c>
      <c r="K35" s="7">
        <v>11012</v>
      </c>
      <c r="L35" s="7">
        <v>11558</v>
      </c>
      <c r="M35" s="7">
        <v>12221</v>
      </c>
      <c r="N35" s="7">
        <v>13083</v>
      </c>
      <c r="O35" s="7">
        <v>13868</v>
      </c>
      <c r="P35" s="7">
        <v>14860</v>
      </c>
      <c r="Q35" s="7">
        <v>15086</v>
      </c>
      <c r="R35" s="7">
        <v>14594</v>
      </c>
      <c r="S35" s="7">
        <v>15003</v>
      </c>
      <c r="T35" s="7">
        <v>15464</v>
      </c>
      <c r="U35" s="7">
        <v>15742</v>
      </c>
      <c r="V35" s="7">
        <v>15864</v>
      </c>
      <c r="W35" s="7">
        <v>16054</v>
      </c>
      <c r="X35" s="7">
        <v>16192</v>
      </c>
      <c r="Y35" s="7">
        <v>16586</v>
      </c>
      <c r="Z35" s="7">
        <v>17120</v>
      </c>
      <c r="AA35" s="7">
        <v>17517</v>
      </c>
      <c r="AB35" s="7">
        <v>18287</v>
      </c>
      <c r="AC35" s="7">
        <v>18824</v>
      </c>
      <c r="AD35" s="7">
        <v>19827</v>
      </c>
      <c r="AE35" s="7">
        <v>21056</v>
      </c>
      <c r="AF35" s="25"/>
    </row>
    <row r="36" spans="1:32" x14ac:dyDescent="0.25">
      <c r="A36" s="9" t="s">
        <v>23</v>
      </c>
      <c r="B36" s="10">
        <v>770</v>
      </c>
      <c r="C36" s="10">
        <v>773</v>
      </c>
      <c r="D36" s="10">
        <v>768</v>
      </c>
      <c r="E36" s="10">
        <v>757</v>
      </c>
      <c r="F36" s="10">
        <v>811</v>
      </c>
      <c r="G36" s="10">
        <v>749</v>
      </c>
      <c r="H36" s="10">
        <v>712</v>
      </c>
      <c r="I36" s="10">
        <v>840</v>
      </c>
      <c r="J36" s="10">
        <v>891</v>
      </c>
      <c r="K36" s="10">
        <v>931</v>
      </c>
      <c r="L36" s="7">
        <v>1001</v>
      </c>
      <c r="M36" s="10">
        <v>984</v>
      </c>
      <c r="N36" s="7">
        <v>1040</v>
      </c>
      <c r="O36" s="7">
        <v>1082</v>
      </c>
      <c r="P36" s="7">
        <v>1153</v>
      </c>
      <c r="Q36" s="7">
        <v>1120</v>
      </c>
      <c r="R36" s="7">
        <v>1127</v>
      </c>
      <c r="S36" s="7">
        <v>1126</v>
      </c>
      <c r="T36" s="7">
        <v>1139</v>
      </c>
      <c r="U36" s="7">
        <v>1140</v>
      </c>
      <c r="V36" s="7">
        <v>1132</v>
      </c>
      <c r="W36" s="7">
        <v>1139</v>
      </c>
      <c r="X36" s="7">
        <v>1136</v>
      </c>
      <c r="Y36" s="7">
        <v>1139</v>
      </c>
      <c r="Z36" s="7">
        <v>1146</v>
      </c>
      <c r="AA36" s="7">
        <v>1128</v>
      </c>
      <c r="AB36" s="7">
        <v>1116</v>
      </c>
      <c r="AC36" s="7">
        <v>1102</v>
      </c>
      <c r="AD36" s="7">
        <v>1123</v>
      </c>
      <c r="AE36" s="7">
        <v>1174</v>
      </c>
      <c r="AF36" s="25"/>
    </row>
    <row r="37" spans="1:32" x14ac:dyDescent="0.25">
      <c r="A37" s="9" t="s">
        <v>24</v>
      </c>
      <c r="B37" s="10">
        <v>121</v>
      </c>
      <c r="C37" s="10">
        <v>121</v>
      </c>
      <c r="D37" s="10">
        <v>123</v>
      </c>
      <c r="E37" s="10">
        <v>124</v>
      </c>
      <c r="F37" s="10">
        <v>148</v>
      </c>
      <c r="G37" s="10">
        <v>127</v>
      </c>
      <c r="H37" s="10">
        <v>129</v>
      </c>
      <c r="I37" s="10">
        <v>134</v>
      </c>
      <c r="J37" s="10">
        <v>158</v>
      </c>
      <c r="K37" s="10">
        <v>157</v>
      </c>
      <c r="L37" s="10">
        <v>164</v>
      </c>
      <c r="M37" s="10">
        <v>158</v>
      </c>
      <c r="N37" s="10">
        <v>164</v>
      </c>
      <c r="O37" s="10">
        <v>168</v>
      </c>
      <c r="P37" s="10">
        <v>177</v>
      </c>
      <c r="Q37" s="10">
        <v>168</v>
      </c>
      <c r="R37" s="10">
        <v>177</v>
      </c>
      <c r="S37" s="10">
        <v>180</v>
      </c>
      <c r="T37" s="10">
        <v>184</v>
      </c>
      <c r="U37" s="10">
        <v>186</v>
      </c>
      <c r="V37" s="10">
        <v>191</v>
      </c>
      <c r="W37" s="10">
        <v>193</v>
      </c>
      <c r="X37" s="10">
        <v>194</v>
      </c>
      <c r="Y37" s="10">
        <v>197</v>
      </c>
      <c r="Z37" s="10">
        <v>199</v>
      </c>
      <c r="AA37" s="10">
        <v>215</v>
      </c>
      <c r="AB37" s="10">
        <v>237</v>
      </c>
      <c r="AC37" s="10">
        <v>239</v>
      </c>
      <c r="AD37" s="10">
        <v>251</v>
      </c>
      <c r="AE37" s="10">
        <v>259</v>
      </c>
      <c r="AF37" s="25"/>
    </row>
    <row r="38" spans="1:32" x14ac:dyDescent="0.25">
      <c r="A38" s="9" t="s">
        <v>25</v>
      </c>
      <c r="B38" s="10">
        <v>517</v>
      </c>
      <c r="C38" s="10">
        <v>581</v>
      </c>
      <c r="D38" s="10">
        <v>611</v>
      </c>
      <c r="E38" s="10">
        <v>572</v>
      </c>
      <c r="F38" s="7">
        <v>1206</v>
      </c>
      <c r="G38" s="7">
        <v>1402</v>
      </c>
      <c r="H38" s="7">
        <v>1832</v>
      </c>
      <c r="I38" s="7">
        <v>1821</v>
      </c>
      <c r="J38" s="7">
        <v>1903</v>
      </c>
      <c r="K38" s="7">
        <v>2246</v>
      </c>
      <c r="L38" s="7">
        <v>2107</v>
      </c>
      <c r="M38" s="7">
        <v>2849</v>
      </c>
      <c r="N38" s="7">
        <v>3123</v>
      </c>
      <c r="O38" s="7">
        <v>3342</v>
      </c>
      <c r="P38" s="7">
        <v>4923</v>
      </c>
      <c r="Q38" s="7">
        <v>3149</v>
      </c>
      <c r="R38" s="7">
        <v>3438</v>
      </c>
      <c r="S38" s="7">
        <v>3305</v>
      </c>
      <c r="T38" s="7">
        <v>3476</v>
      </c>
      <c r="U38" s="7">
        <v>10232</v>
      </c>
      <c r="V38" s="7">
        <v>14009</v>
      </c>
      <c r="W38" s="7">
        <v>15199</v>
      </c>
      <c r="X38" s="7">
        <v>16512</v>
      </c>
      <c r="Y38" s="7">
        <v>17935</v>
      </c>
      <c r="Z38" s="7">
        <v>21412</v>
      </c>
      <c r="AA38" s="7">
        <v>36007</v>
      </c>
      <c r="AB38" s="7">
        <v>35701</v>
      </c>
      <c r="AC38" s="7">
        <v>29719</v>
      </c>
      <c r="AD38" s="7">
        <v>18499</v>
      </c>
      <c r="AE38" s="7">
        <v>17009</v>
      </c>
      <c r="AF38" s="25"/>
    </row>
    <row r="39" spans="1:32" x14ac:dyDescent="0.25">
      <c r="A39" s="8" t="s">
        <v>2</v>
      </c>
      <c r="B39" s="7">
        <v>3136</v>
      </c>
      <c r="C39" s="7">
        <v>3486</v>
      </c>
      <c r="D39" s="7">
        <v>3923</v>
      </c>
      <c r="E39" s="7">
        <v>3965</v>
      </c>
      <c r="F39" s="7">
        <v>4411</v>
      </c>
      <c r="G39" s="7">
        <v>4522</v>
      </c>
      <c r="H39" s="7">
        <v>4999</v>
      </c>
      <c r="I39" s="7">
        <v>5256</v>
      </c>
      <c r="J39" s="7">
        <v>5578</v>
      </c>
      <c r="K39" s="7">
        <v>5818</v>
      </c>
      <c r="L39" s="7">
        <v>5943</v>
      </c>
      <c r="M39" s="7">
        <v>6456</v>
      </c>
      <c r="N39" s="7">
        <v>7033</v>
      </c>
      <c r="O39" s="7">
        <v>7412</v>
      </c>
      <c r="P39" s="7">
        <v>8672</v>
      </c>
      <c r="Q39" s="7">
        <v>9092</v>
      </c>
      <c r="R39" s="7">
        <v>8845</v>
      </c>
      <c r="S39" s="7">
        <v>8187</v>
      </c>
      <c r="T39" s="7">
        <v>8214</v>
      </c>
      <c r="U39" s="7">
        <v>8442</v>
      </c>
      <c r="V39" s="7">
        <v>8305</v>
      </c>
      <c r="W39" s="7">
        <v>8930</v>
      </c>
      <c r="X39" s="7">
        <v>9482</v>
      </c>
      <c r="Y39" s="7">
        <v>9848</v>
      </c>
      <c r="Z39" s="7">
        <v>8956</v>
      </c>
      <c r="AA39" s="7">
        <v>8727</v>
      </c>
      <c r="AB39" s="7">
        <v>9159</v>
      </c>
      <c r="AC39" s="7">
        <v>11861</v>
      </c>
      <c r="AD39" s="7">
        <v>15127</v>
      </c>
      <c r="AE39" s="7">
        <v>11501</v>
      </c>
      <c r="AF39" s="25"/>
    </row>
    <row r="40" spans="1:32" x14ac:dyDescent="0.25">
      <c r="A40" s="15" t="s">
        <v>30</v>
      </c>
      <c r="B40" s="7">
        <v>1652</v>
      </c>
      <c r="C40" s="7">
        <v>1725</v>
      </c>
      <c r="D40" s="7">
        <v>2047</v>
      </c>
      <c r="E40" s="7">
        <v>2024</v>
      </c>
      <c r="F40" s="7">
        <v>2286</v>
      </c>
      <c r="G40" s="7">
        <v>2390</v>
      </c>
      <c r="H40" s="7">
        <v>2636</v>
      </c>
      <c r="I40" s="7">
        <v>2871</v>
      </c>
      <c r="J40" s="7">
        <v>3059</v>
      </c>
      <c r="K40" s="7">
        <v>3143</v>
      </c>
      <c r="L40" s="7">
        <v>3152</v>
      </c>
      <c r="M40" s="7">
        <v>3273</v>
      </c>
      <c r="N40" s="7">
        <v>3578</v>
      </c>
      <c r="O40" s="7">
        <v>3679</v>
      </c>
      <c r="P40" s="7">
        <v>4804</v>
      </c>
      <c r="Q40" s="7">
        <v>5059</v>
      </c>
      <c r="R40" s="7">
        <v>4716</v>
      </c>
      <c r="S40" s="7">
        <v>4277</v>
      </c>
      <c r="T40" s="7">
        <v>4300</v>
      </c>
      <c r="U40" s="7">
        <v>4594</v>
      </c>
      <c r="V40" s="7">
        <v>4545</v>
      </c>
      <c r="W40" s="7">
        <v>5083</v>
      </c>
      <c r="X40" s="7">
        <v>5915</v>
      </c>
      <c r="Y40" s="7">
        <v>6151</v>
      </c>
      <c r="Z40" s="7">
        <v>5481</v>
      </c>
      <c r="AA40" s="7">
        <v>5187</v>
      </c>
      <c r="AB40" s="7">
        <v>5536</v>
      </c>
      <c r="AC40" s="7">
        <v>8057</v>
      </c>
      <c r="AD40" s="7">
        <v>11101</v>
      </c>
      <c r="AE40" s="7">
        <v>7331</v>
      </c>
      <c r="AF40" s="25"/>
    </row>
    <row r="41" spans="1:32" x14ac:dyDescent="0.25">
      <c r="A41" s="15" t="s">
        <v>32</v>
      </c>
      <c r="B41" s="7">
        <v>1484</v>
      </c>
      <c r="C41" s="7">
        <v>1761</v>
      </c>
      <c r="D41" s="7">
        <v>1876</v>
      </c>
      <c r="E41" s="7">
        <v>1941</v>
      </c>
      <c r="F41" s="7">
        <v>2125</v>
      </c>
      <c r="G41" s="7">
        <v>2132</v>
      </c>
      <c r="H41" s="7">
        <v>2363</v>
      </c>
      <c r="I41" s="7">
        <v>2385</v>
      </c>
      <c r="J41" s="7">
        <v>2519</v>
      </c>
      <c r="K41" s="7">
        <v>2675</v>
      </c>
      <c r="L41" s="7">
        <v>2791</v>
      </c>
      <c r="M41" s="7">
        <v>3183</v>
      </c>
      <c r="N41" s="7">
        <v>3455</v>
      </c>
      <c r="O41" s="7">
        <v>3733</v>
      </c>
      <c r="P41" s="7">
        <v>3868</v>
      </c>
      <c r="Q41" s="7">
        <v>4033</v>
      </c>
      <c r="R41" s="7">
        <v>4129</v>
      </c>
      <c r="S41" s="7">
        <v>3910</v>
      </c>
      <c r="T41" s="7">
        <v>3914</v>
      </c>
      <c r="U41" s="7">
        <v>3848</v>
      </c>
      <c r="V41" s="7">
        <v>3760</v>
      </c>
      <c r="W41" s="7">
        <v>3847</v>
      </c>
      <c r="X41" s="7">
        <v>3567</v>
      </c>
      <c r="Y41" s="7">
        <v>3697</v>
      </c>
      <c r="Z41" s="7">
        <v>3475</v>
      </c>
      <c r="AA41" s="7">
        <v>3540</v>
      </c>
      <c r="AB41" s="7">
        <v>3623</v>
      </c>
      <c r="AC41" s="7">
        <v>3804</v>
      </c>
      <c r="AD41" s="7">
        <v>4026</v>
      </c>
      <c r="AE41" s="7">
        <v>4170</v>
      </c>
      <c r="AF41" s="25"/>
    </row>
    <row r="42" spans="1:32" x14ac:dyDescent="0.25">
      <c r="A42" s="5"/>
      <c r="B42" s="34">
        <f t="shared" ref="B42:AB42" si="5">B31/B43</f>
        <v>7.5254096043095881E-2</v>
      </c>
      <c r="C42" s="34">
        <f t="shared" si="5"/>
        <v>7.2288768082557825E-2</v>
      </c>
      <c r="D42" s="34">
        <f t="shared" si="5"/>
        <v>6.8571673195059829E-2</v>
      </c>
      <c r="E42" s="34">
        <f t="shared" si="5"/>
        <v>6.6582668229816386E-2</v>
      </c>
      <c r="F42" s="34">
        <f t="shared" si="5"/>
        <v>6.8471876555500244E-2</v>
      </c>
      <c r="G42" s="34">
        <f t="shared" si="5"/>
        <v>6.8103160387382733E-2</v>
      </c>
      <c r="H42" s="34">
        <f t="shared" si="5"/>
        <v>6.8473752686548928E-2</v>
      </c>
      <c r="I42" s="34">
        <f t="shared" si="5"/>
        <v>7.46442995988367E-2</v>
      </c>
      <c r="J42" s="34">
        <f t="shared" si="5"/>
        <v>7.6603189732274007E-2</v>
      </c>
      <c r="K42" s="34">
        <f t="shared" si="5"/>
        <v>7.6425077921917925E-2</v>
      </c>
      <c r="L42" s="34">
        <f t="shared" si="5"/>
        <v>7.4478784580069568E-2</v>
      </c>
      <c r="M42" s="34">
        <f t="shared" si="5"/>
        <v>7.7017993694565662E-2</v>
      </c>
      <c r="N42" s="34">
        <f t="shared" si="5"/>
        <v>7.9517571902443296E-2</v>
      </c>
      <c r="O42" s="34">
        <f t="shared" si="5"/>
        <v>7.9160907348673648E-2</v>
      </c>
      <c r="P42" s="34">
        <f t="shared" si="5"/>
        <v>8.5508117262031877E-2</v>
      </c>
      <c r="Q42" s="34">
        <f t="shared" si="5"/>
        <v>8.0965781698044151E-2</v>
      </c>
      <c r="R42" s="34">
        <f t="shared" si="5"/>
        <v>7.8672753954019237E-2</v>
      </c>
      <c r="S42" s="34">
        <f t="shared" si="5"/>
        <v>7.7335171995469687E-2</v>
      </c>
      <c r="T42" s="34">
        <f t="shared" si="5"/>
        <v>7.822669691901285E-2</v>
      </c>
      <c r="U42" s="34">
        <f t="shared" si="5"/>
        <v>9.3634207203895772E-2</v>
      </c>
      <c r="V42" s="34">
        <f t="shared" si="5"/>
        <v>0.10099838519696318</v>
      </c>
      <c r="W42" s="34">
        <f t="shared" si="5"/>
        <v>0.10419241139915524</v>
      </c>
      <c r="X42" s="34">
        <f t="shared" si="5"/>
        <v>0.10707009568171301</v>
      </c>
      <c r="Y42" s="34">
        <f t="shared" si="5"/>
        <v>0.10965269728905623</v>
      </c>
      <c r="Z42" s="34">
        <f t="shared" si="5"/>
        <v>0.11290420458564125</v>
      </c>
      <c r="AA42" s="34">
        <f t="shared" si="5"/>
        <v>0.13162990031951327</v>
      </c>
      <c r="AB42" s="34">
        <f t="shared" si="5"/>
        <v>0.1321257315425815</v>
      </c>
      <c r="AC42" s="34">
        <f t="shared" ref="AC42:AE42" si="6">AC31/AC43</f>
        <v>0.12394357364458332</v>
      </c>
      <c r="AD42" s="34">
        <f t="shared" si="6"/>
        <v>0.10783624360326576</v>
      </c>
      <c r="AE42" s="34">
        <f t="shared" si="6"/>
        <v>9.7849999233177179E-2</v>
      </c>
    </row>
    <row r="43" spans="1:32" x14ac:dyDescent="0.25">
      <c r="A43" s="6" t="s">
        <v>26</v>
      </c>
      <c r="B43" s="28">
        <v>201597</v>
      </c>
      <c r="C43" s="28">
        <v>217060</v>
      </c>
      <c r="D43" s="28">
        <v>233595</v>
      </c>
      <c r="E43" s="28">
        <v>239687</v>
      </c>
      <c r="F43" s="28">
        <v>251125</v>
      </c>
      <c r="G43" s="28">
        <v>263512</v>
      </c>
      <c r="H43" s="28">
        <v>278238</v>
      </c>
      <c r="I43" s="28">
        <v>293646</v>
      </c>
      <c r="J43" s="28">
        <v>306358</v>
      </c>
      <c r="K43" s="28">
        <v>324684</v>
      </c>
      <c r="L43" s="28">
        <v>338056</v>
      </c>
      <c r="M43" s="28">
        <v>353346</v>
      </c>
      <c r="N43" s="28">
        <v>365982</v>
      </c>
      <c r="O43" s="28">
        <v>385607</v>
      </c>
      <c r="P43" s="28">
        <v>402722</v>
      </c>
      <c r="Q43" s="28">
        <v>412557</v>
      </c>
      <c r="R43" s="28">
        <v>417044</v>
      </c>
      <c r="S43" s="28">
        <v>422046</v>
      </c>
      <c r="T43" s="28">
        <v>429278</v>
      </c>
      <c r="U43" s="28">
        <v>438013</v>
      </c>
      <c r="V43" s="28">
        <v>444017</v>
      </c>
      <c r="W43" s="28">
        <v>449121</v>
      </c>
      <c r="X43" s="28">
        <v>455991</v>
      </c>
      <c r="Y43" s="28">
        <v>465041</v>
      </c>
      <c r="Z43" s="28">
        <v>477883</v>
      </c>
      <c r="AA43" s="28">
        <v>522670</v>
      </c>
      <c r="AB43" s="28">
        <v>527823</v>
      </c>
      <c r="AC43" s="28">
        <v>542158</v>
      </c>
      <c r="AD43" s="28">
        <v>563178</v>
      </c>
      <c r="AE43" s="28">
        <v>586837</v>
      </c>
      <c r="AF43" s="25"/>
    </row>
    <row r="44" spans="1:32" x14ac:dyDescent="0.25">
      <c r="A44" s="1"/>
      <c r="B44" s="1"/>
      <c r="C44" s="53"/>
      <c r="D44" s="53"/>
      <c r="E44" s="53"/>
      <c r="F44" s="53"/>
      <c r="G44" s="1"/>
      <c r="H44" s="1"/>
      <c r="I44" s="1"/>
      <c r="J44" s="1"/>
      <c r="K44" s="1"/>
      <c r="L44" s="1"/>
      <c r="M44" s="1"/>
      <c r="N44" s="1"/>
      <c r="O44" s="1"/>
      <c r="P44" s="1"/>
      <c r="Q44" s="53"/>
      <c r="R44" s="53"/>
      <c r="S44" s="1"/>
      <c r="T44" s="53"/>
      <c r="U44" s="53"/>
      <c r="V44" s="1"/>
      <c r="W44" s="1"/>
      <c r="X44" s="1"/>
      <c r="Y44" s="1"/>
      <c r="Z44" s="1"/>
      <c r="AA44" s="1"/>
      <c r="AB44" s="1"/>
    </row>
    <row r="45" spans="1:32" x14ac:dyDescent="0.25">
      <c r="A45" s="31" t="s">
        <v>47</v>
      </c>
      <c r="B45" s="32">
        <f>B48/B43</f>
        <v>0.60366473707446044</v>
      </c>
      <c r="C45" s="32">
        <f t="shared" ref="C45:AE45" si="7">C48/C43</f>
        <v>0.61735925550539017</v>
      </c>
      <c r="D45" s="32">
        <f t="shared" si="7"/>
        <v>0.62292001113037521</v>
      </c>
      <c r="E45" s="32">
        <f t="shared" si="7"/>
        <v>0.61544848072694802</v>
      </c>
      <c r="F45" s="32">
        <f t="shared" si="7"/>
        <v>0.62217222498755598</v>
      </c>
      <c r="G45" s="32">
        <f t="shared" si="7"/>
        <v>0.60945232095692037</v>
      </c>
      <c r="H45" s="32">
        <f t="shared" si="7"/>
        <v>0.60498565975891139</v>
      </c>
      <c r="I45" s="32">
        <f t="shared" si="7"/>
        <v>0.60315481906785717</v>
      </c>
      <c r="J45" s="32">
        <f t="shared" si="7"/>
        <v>0.60189059858074545</v>
      </c>
      <c r="K45" s="32">
        <f t="shared" si="7"/>
        <v>0.59216345739241849</v>
      </c>
      <c r="L45" s="32">
        <f t="shared" si="7"/>
        <v>0.58959462337600876</v>
      </c>
      <c r="M45" s="32">
        <f t="shared" si="7"/>
        <v>0.58321871480079013</v>
      </c>
      <c r="N45" s="32">
        <f t="shared" si="7"/>
        <v>0.58492220928898142</v>
      </c>
      <c r="O45" s="32">
        <f t="shared" si="7"/>
        <v>0.57762955548006134</v>
      </c>
      <c r="P45" s="32">
        <f t="shared" si="7"/>
        <v>0.57434160537542023</v>
      </c>
      <c r="Q45" s="32">
        <f t="shared" si="7"/>
        <v>0.57547684319984871</v>
      </c>
      <c r="R45" s="32">
        <f t="shared" si="7"/>
        <v>0.58415658779409363</v>
      </c>
      <c r="S45" s="32">
        <f t="shared" si="7"/>
        <v>0.5902271316396791</v>
      </c>
      <c r="T45" s="32">
        <f t="shared" si="7"/>
        <v>0.59332413960184305</v>
      </c>
      <c r="U45" s="32">
        <f t="shared" si="7"/>
        <v>0.58592781492786739</v>
      </c>
      <c r="V45" s="32">
        <f t="shared" si="7"/>
        <v>0.58301371343889985</v>
      </c>
      <c r="W45" s="32">
        <f t="shared" si="7"/>
        <v>0.5807143286553067</v>
      </c>
      <c r="X45" s="32">
        <f t="shared" si="7"/>
        <v>0.57799605693972034</v>
      </c>
      <c r="Y45" s="32">
        <f t="shared" si="7"/>
        <v>0.57749316726912248</v>
      </c>
      <c r="Z45" s="32">
        <f t="shared" si="7"/>
        <v>0.57519099863355672</v>
      </c>
      <c r="AA45" s="32">
        <f t="shared" si="7"/>
        <v>0.53847169342032253</v>
      </c>
      <c r="AB45" s="32">
        <f t="shared" si="7"/>
        <v>0.54236742241243752</v>
      </c>
      <c r="AC45" s="32">
        <f t="shared" si="7"/>
        <v>0.54767536059941835</v>
      </c>
      <c r="AD45" s="32">
        <f t="shared" si="7"/>
        <v>0.56585810566691463</v>
      </c>
      <c r="AE45" s="32">
        <f t="shared" si="7"/>
        <v>0.57325878644057793</v>
      </c>
      <c r="AF45" s="33"/>
    </row>
    <row r="46" spans="1:32" x14ac:dyDescent="0.25">
      <c r="A46" s="54" t="s">
        <v>27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1"/>
      <c r="N46" s="1"/>
      <c r="O46" s="1"/>
      <c r="P46" s="1"/>
      <c r="Q46" s="53"/>
      <c r="R46" s="53"/>
      <c r="S46" s="1"/>
      <c r="T46" s="53"/>
      <c r="U46" s="53"/>
      <c r="V46" s="1"/>
      <c r="W46" s="1"/>
      <c r="X46" s="1"/>
      <c r="Y46" s="1"/>
      <c r="Z46" s="1"/>
      <c r="AA46" s="1"/>
      <c r="AB46" s="1"/>
    </row>
    <row r="47" spans="1:32" x14ac:dyDescent="0.25"/>
    <row r="48" spans="1:32" x14ac:dyDescent="0.25">
      <c r="A48" s="35" t="s">
        <v>46</v>
      </c>
      <c r="B48" s="14">
        <f>B21-B22+B33</f>
        <v>121697</v>
      </c>
      <c r="C48" s="14">
        <f t="shared" ref="C48:AE48" si="8">C21-C22+C33</f>
        <v>134004</v>
      </c>
      <c r="D48" s="14">
        <f t="shared" si="8"/>
        <v>145511</v>
      </c>
      <c r="E48" s="14">
        <f t="shared" si="8"/>
        <v>147515</v>
      </c>
      <c r="F48" s="14">
        <f t="shared" si="8"/>
        <v>156243</v>
      </c>
      <c r="G48" s="14">
        <f t="shared" si="8"/>
        <v>160598</v>
      </c>
      <c r="H48" s="14">
        <f t="shared" si="8"/>
        <v>168330</v>
      </c>
      <c r="I48" s="14">
        <f t="shared" si="8"/>
        <v>177114</v>
      </c>
      <c r="J48" s="14">
        <f t="shared" si="8"/>
        <v>184394</v>
      </c>
      <c r="K48" s="14">
        <f t="shared" si="8"/>
        <v>192266</v>
      </c>
      <c r="L48" s="14">
        <f t="shared" si="8"/>
        <v>199316</v>
      </c>
      <c r="M48" s="14">
        <f t="shared" si="8"/>
        <v>206078</v>
      </c>
      <c r="N48" s="14">
        <f t="shared" si="8"/>
        <v>214071</v>
      </c>
      <c r="O48" s="14">
        <f t="shared" si="8"/>
        <v>222738</v>
      </c>
      <c r="P48" s="14">
        <f t="shared" si="8"/>
        <v>231300</v>
      </c>
      <c r="Q48" s="14">
        <f t="shared" si="8"/>
        <v>237417</v>
      </c>
      <c r="R48" s="14">
        <f t="shared" si="8"/>
        <v>243619</v>
      </c>
      <c r="S48" s="14">
        <f t="shared" si="8"/>
        <v>249103</v>
      </c>
      <c r="T48" s="14">
        <f t="shared" si="8"/>
        <v>254701</v>
      </c>
      <c r="U48" s="14">
        <f t="shared" si="8"/>
        <v>256644</v>
      </c>
      <c r="V48" s="14">
        <f t="shared" si="8"/>
        <v>258868</v>
      </c>
      <c r="W48" s="14">
        <f t="shared" si="8"/>
        <v>260811</v>
      </c>
      <c r="X48" s="14">
        <f t="shared" si="8"/>
        <v>263561</v>
      </c>
      <c r="Y48" s="14">
        <f t="shared" si="8"/>
        <v>268558</v>
      </c>
      <c r="Z48" s="14">
        <f t="shared" si="8"/>
        <v>274874</v>
      </c>
      <c r="AA48" s="14">
        <f t="shared" si="8"/>
        <v>281443</v>
      </c>
      <c r="AB48" s="14">
        <f t="shared" si="8"/>
        <v>286274</v>
      </c>
      <c r="AC48" s="14">
        <f t="shared" si="8"/>
        <v>296926.57815185946</v>
      </c>
      <c r="AD48" s="14">
        <f t="shared" si="8"/>
        <v>318678.83623328165</v>
      </c>
      <c r="AE48" s="14">
        <f t="shared" si="8"/>
        <v>336409.46645842941</v>
      </c>
      <c r="AF48" s="25"/>
    </row>
    <row r="49" spans="1:32" x14ac:dyDescent="0.25">
      <c r="AB49" s="13"/>
    </row>
    <row r="50" spans="1:32" x14ac:dyDescent="0.25">
      <c r="A50" s="36" t="s">
        <v>45</v>
      </c>
      <c r="B50" s="29">
        <v>990520.9</v>
      </c>
      <c r="C50" s="29">
        <v>1047745.4</v>
      </c>
      <c r="D50" s="29">
        <v>1095091.6000000001</v>
      </c>
      <c r="E50" s="29">
        <v>1141256.8</v>
      </c>
      <c r="F50" s="29">
        <v>1177549.7</v>
      </c>
      <c r="G50" s="29">
        <v>1244744.2</v>
      </c>
      <c r="H50" s="29">
        <v>1308623.1000000001</v>
      </c>
      <c r="I50" s="29">
        <v>1355522.3</v>
      </c>
      <c r="J50" s="29">
        <v>1399386</v>
      </c>
      <c r="K50" s="29">
        <v>1457356.2</v>
      </c>
      <c r="L50" s="29">
        <v>1499073.1</v>
      </c>
      <c r="M50" s="29">
        <v>1559864.2</v>
      </c>
      <c r="N50" s="29">
        <v>1621714.5</v>
      </c>
      <c r="O50" s="29">
        <v>1643718.8</v>
      </c>
      <c r="P50" s="29">
        <v>1584106.8</v>
      </c>
      <c r="Q50" s="29">
        <v>1617944.7</v>
      </c>
      <c r="R50" s="29">
        <v>1657362.2</v>
      </c>
      <c r="S50" s="29">
        <v>1632898.5</v>
      </c>
      <c r="T50" s="29">
        <v>1621260.7</v>
      </c>
      <c r="U50" s="29">
        <v>1635870.7</v>
      </c>
      <c r="V50" s="29">
        <v>1663277.7</v>
      </c>
      <c r="W50" s="29">
        <v>1704856.7</v>
      </c>
      <c r="X50" s="29">
        <v>1744493</v>
      </c>
      <c r="Y50" s="29">
        <v>1777744.4</v>
      </c>
      <c r="Z50" s="29">
        <v>1804066.8</v>
      </c>
      <c r="AA50" s="29">
        <v>1670011.9</v>
      </c>
      <c r="AB50" s="29">
        <v>1842507.4</v>
      </c>
      <c r="AC50" s="29">
        <v>1998072.6</v>
      </c>
      <c r="AD50" s="29">
        <v>2142601.7000000002</v>
      </c>
      <c r="AE50" s="29">
        <v>2199619.4</v>
      </c>
      <c r="AF50" s="25"/>
    </row>
    <row r="51" spans="1:32" x14ac:dyDescent="0.25"/>
    <row r="52" spans="1:32" x14ac:dyDescent="0.25">
      <c r="A52" s="33" t="s">
        <v>48</v>
      </c>
      <c r="B52" s="37">
        <f>B48/B50</f>
        <v>0.12286161755900354</v>
      </c>
      <c r="C52" s="30">
        <f t="shared" ref="C52:AE52" si="9">C48/C50</f>
        <v>0.12789748349169561</v>
      </c>
      <c r="D52" s="30">
        <f t="shared" si="9"/>
        <v>0.13287564254898859</v>
      </c>
      <c r="E52" s="30">
        <f t="shared" si="9"/>
        <v>0.12925662304925586</v>
      </c>
      <c r="F52" s="30">
        <f t="shared" si="9"/>
        <v>0.13268484548889953</v>
      </c>
      <c r="G52" s="30">
        <f t="shared" si="9"/>
        <v>0.12902088637970757</v>
      </c>
      <c r="H52" s="30">
        <f t="shared" si="9"/>
        <v>0.12863138362757007</v>
      </c>
      <c r="I52" s="30">
        <f t="shared" si="9"/>
        <v>0.13066107433274982</v>
      </c>
      <c r="J52" s="30">
        <f t="shared" si="9"/>
        <v>0.13176778958771918</v>
      </c>
      <c r="K52" s="30">
        <f t="shared" si="9"/>
        <v>0.1319279390995832</v>
      </c>
      <c r="L52" s="30">
        <f t="shared" si="9"/>
        <v>0.13295949343631075</v>
      </c>
      <c r="M52" s="30">
        <f t="shared" si="9"/>
        <v>0.13211278263838608</v>
      </c>
      <c r="N52" s="30">
        <f t="shared" si="9"/>
        <v>0.1320028895345019</v>
      </c>
      <c r="O52" s="30">
        <f t="shared" si="9"/>
        <v>0.13550857969136812</v>
      </c>
      <c r="P52" s="30">
        <f t="shared" si="9"/>
        <v>0.14601288246474289</v>
      </c>
      <c r="Q52" s="30">
        <f t="shared" si="9"/>
        <v>0.14673987312421741</v>
      </c>
      <c r="R52" s="30">
        <f t="shared" si="9"/>
        <v>0.14699200935076231</v>
      </c>
      <c r="S52" s="30">
        <f t="shared" si="9"/>
        <v>0.15255265406882301</v>
      </c>
      <c r="T52" s="30">
        <f t="shared" si="9"/>
        <v>0.15710058228143076</v>
      </c>
      <c r="U52" s="30">
        <f t="shared" si="9"/>
        <v>0.1568852599413878</v>
      </c>
      <c r="V52" s="30">
        <f t="shared" si="9"/>
        <v>0.15563726971148595</v>
      </c>
      <c r="W52" s="30">
        <f t="shared" si="9"/>
        <v>0.15298118604337832</v>
      </c>
      <c r="X52" s="30">
        <f t="shared" si="9"/>
        <v>0.15108171829866901</v>
      </c>
      <c r="Y52" s="30">
        <f t="shared" si="9"/>
        <v>0.15106671127750423</v>
      </c>
      <c r="Z52" s="30">
        <f t="shared" si="9"/>
        <v>0.15236353775813621</v>
      </c>
      <c r="AA52" s="30">
        <f t="shared" si="9"/>
        <v>0.16852754163009259</v>
      </c>
      <c r="AB52" s="30">
        <f t="shared" si="9"/>
        <v>0.15537196756984531</v>
      </c>
      <c r="AC52" s="30">
        <f t="shared" si="9"/>
        <v>0.14860650116109866</v>
      </c>
      <c r="AD52" s="30">
        <f t="shared" si="9"/>
        <v>0.14873452038859189</v>
      </c>
      <c r="AE52" s="30">
        <f t="shared" si="9"/>
        <v>0.15293985243921263</v>
      </c>
      <c r="AF52" s="25"/>
    </row>
    <row r="53" spans="1:32" x14ac:dyDescent="0.25">
      <c r="A53" s="33" t="s">
        <v>49</v>
      </c>
      <c r="B53" s="37">
        <f>B6/B50</f>
        <v>4.4781488204842519E-2</v>
      </c>
      <c r="C53" s="37">
        <f t="shared" ref="C53:AD53" si="10">C6/C50</f>
        <v>4.5642767794542453E-2</v>
      </c>
      <c r="D53" s="37">
        <f t="shared" si="10"/>
        <v>4.7396948346604059E-2</v>
      </c>
      <c r="E53" s="37">
        <f t="shared" si="10"/>
        <v>4.7115600976046758E-2</v>
      </c>
      <c r="F53" s="37">
        <f t="shared" si="10"/>
        <v>4.7802653255314832E-2</v>
      </c>
      <c r="G53" s="37">
        <f t="shared" si="10"/>
        <v>5.0827310543001526E-2</v>
      </c>
      <c r="H53" s="37">
        <f t="shared" si="10"/>
        <v>5.3591442792046078E-2</v>
      </c>
      <c r="I53" s="37">
        <f t="shared" si="10"/>
        <v>5.4674128193981021E-2</v>
      </c>
      <c r="J53" s="37">
        <f t="shared" si="10"/>
        <v>5.4606091528713305E-2</v>
      </c>
      <c r="K53" s="37">
        <f t="shared" si="10"/>
        <v>5.782457301790736E-2</v>
      </c>
      <c r="L53" s="37">
        <f t="shared" si="10"/>
        <v>5.9949044512906002E-2</v>
      </c>
      <c r="M53" s="37">
        <f t="shared" si="10"/>
        <v>6.0765546128951485E-2</v>
      </c>
      <c r="N53" s="37">
        <f t="shared" si="10"/>
        <v>5.8297561007193313E-2</v>
      </c>
      <c r="O53" s="37">
        <f t="shared" si="10"/>
        <v>6.1400404984112852E-2</v>
      </c>
      <c r="P53" s="37">
        <f t="shared" si="10"/>
        <v>6.4656625424497891E-2</v>
      </c>
      <c r="Q53" s="37">
        <f t="shared" si="10"/>
        <v>6.4754994407410837E-2</v>
      </c>
      <c r="R53" s="37">
        <f t="shared" si="10"/>
        <v>6.2581975140980045E-2</v>
      </c>
      <c r="S53" s="37">
        <f t="shared" si="10"/>
        <v>6.2533586747737235E-2</v>
      </c>
      <c r="T53" s="37">
        <f t="shared" si="10"/>
        <v>6.235024385652474E-2</v>
      </c>
      <c r="U53" s="37">
        <f t="shared" si="10"/>
        <v>6.2695052854727457E-2</v>
      </c>
      <c r="V53" s="37">
        <f t="shared" si="10"/>
        <v>6.1798459752090709E-2</v>
      </c>
      <c r="W53" s="37">
        <f t="shared" si="10"/>
        <v>6.0897200333611616E-2</v>
      </c>
      <c r="X53" s="37">
        <f t="shared" si="10"/>
        <v>6.0249596874278083E-2</v>
      </c>
      <c r="Y53" s="37">
        <f t="shared" si="10"/>
        <v>6.0030564573849879E-2</v>
      </c>
      <c r="Z53" s="37">
        <f t="shared" si="10"/>
        <v>5.9711757901647546E-2</v>
      </c>
      <c r="AA53" s="37">
        <f t="shared" si="10"/>
        <v>6.8722863591570815E-2</v>
      </c>
      <c r="AB53" s="37">
        <f t="shared" si="10"/>
        <v>6.5556317440027656E-2</v>
      </c>
      <c r="AC53" s="37">
        <f t="shared" si="10"/>
        <v>6.1761519576415791E-2</v>
      </c>
      <c r="AD53" s="37">
        <f t="shared" si="10"/>
        <v>5.7764819284890884E-2</v>
      </c>
      <c r="AE53" s="37">
        <f>AE6/AE50</f>
        <v>5.8917920072899886E-2</v>
      </c>
      <c r="AF53" s="25"/>
    </row>
    <row r="54" spans="1:32" ht="16.5" thickBot="1" x14ac:dyDescent="0.3"/>
    <row r="55" spans="1:32" ht="24" thickTop="1" x14ac:dyDescent="0.25">
      <c r="B55" s="20">
        <v>1995</v>
      </c>
      <c r="C55" s="20">
        <v>1996</v>
      </c>
      <c r="D55" s="20">
        <v>1997</v>
      </c>
      <c r="E55" s="20">
        <v>1998</v>
      </c>
      <c r="F55" s="20">
        <v>1999</v>
      </c>
      <c r="G55" s="20">
        <v>2000</v>
      </c>
      <c r="H55" s="20">
        <v>2001</v>
      </c>
      <c r="I55" s="20">
        <v>2002</v>
      </c>
      <c r="J55" s="20">
        <v>2003</v>
      </c>
      <c r="K55" s="20">
        <v>2004</v>
      </c>
      <c r="L55" s="20">
        <v>2005</v>
      </c>
      <c r="M55" s="20">
        <v>2006</v>
      </c>
      <c r="N55" s="20">
        <v>2007</v>
      </c>
      <c r="O55" s="20">
        <v>2008</v>
      </c>
      <c r="P55" s="20">
        <v>2009</v>
      </c>
      <c r="Q55" s="20">
        <v>2010</v>
      </c>
      <c r="R55" s="20">
        <v>2011</v>
      </c>
      <c r="S55" s="20">
        <v>2012</v>
      </c>
      <c r="T55" s="20">
        <v>2013</v>
      </c>
      <c r="U55" s="20">
        <v>2014</v>
      </c>
      <c r="V55" s="20">
        <v>2015</v>
      </c>
      <c r="W55" s="20">
        <v>2016</v>
      </c>
      <c r="X55" s="20">
        <v>2017</v>
      </c>
      <c r="Y55" s="20">
        <v>2018</v>
      </c>
      <c r="Z55" s="20">
        <v>2019</v>
      </c>
      <c r="AA55" s="20">
        <v>2020</v>
      </c>
      <c r="AB55" s="20">
        <v>2021</v>
      </c>
      <c r="AC55" s="20">
        <v>2022</v>
      </c>
      <c r="AD55" s="20">
        <v>2023</v>
      </c>
      <c r="AE55" s="20">
        <v>2024</v>
      </c>
      <c r="AF55" s="20">
        <v>2025</v>
      </c>
    </row>
    <row r="56" spans="1:32" x14ac:dyDescent="0.25">
      <c r="A56" s="23" t="s">
        <v>33</v>
      </c>
      <c r="B56" s="22">
        <f>B21-B22</f>
        <v>119937</v>
      </c>
      <c r="C56" s="22">
        <f>C21-C22</f>
        <v>132232</v>
      </c>
      <c r="D56" s="22">
        <f t="shared" ref="D56:AE56" si="11">D21-D22</f>
        <v>143649</v>
      </c>
      <c r="E56" s="22">
        <f t="shared" si="11"/>
        <v>145594</v>
      </c>
      <c r="F56" s="22">
        <f t="shared" si="11"/>
        <v>154186</v>
      </c>
      <c r="G56" s="22">
        <f t="shared" si="11"/>
        <v>158321</v>
      </c>
      <c r="H56" s="22">
        <f t="shared" si="11"/>
        <v>165918</v>
      </c>
      <c r="I56" s="22">
        <f t="shared" si="11"/>
        <v>174111</v>
      </c>
      <c r="J56" s="22">
        <f t="shared" si="11"/>
        <v>181290</v>
      </c>
      <c r="K56" s="22">
        <f t="shared" si="11"/>
        <v>188925</v>
      </c>
      <c r="L56" s="22">
        <f t="shared" si="11"/>
        <v>195913</v>
      </c>
      <c r="M56" s="22">
        <f t="shared" si="11"/>
        <v>202592</v>
      </c>
      <c r="N56" s="22">
        <f t="shared" si="11"/>
        <v>210507</v>
      </c>
      <c r="O56" s="22">
        <f t="shared" si="11"/>
        <v>219048</v>
      </c>
      <c r="P56" s="22">
        <f t="shared" si="11"/>
        <v>227557</v>
      </c>
      <c r="Q56" s="22">
        <f t="shared" si="11"/>
        <v>233457</v>
      </c>
      <c r="R56" s="22">
        <f t="shared" si="11"/>
        <v>239777</v>
      </c>
      <c r="S56" s="22">
        <f t="shared" si="11"/>
        <v>245028</v>
      </c>
      <c r="T56" s="22">
        <f t="shared" si="11"/>
        <v>250308</v>
      </c>
      <c r="U56" s="22">
        <f t="shared" si="11"/>
        <v>252038</v>
      </c>
      <c r="V56" s="22">
        <f t="shared" si="11"/>
        <v>254128</v>
      </c>
      <c r="W56" s="22">
        <f t="shared" si="11"/>
        <v>256084</v>
      </c>
      <c r="X56" s="22">
        <f t="shared" si="11"/>
        <v>258756</v>
      </c>
      <c r="Y56" s="22">
        <f t="shared" si="11"/>
        <v>263723</v>
      </c>
      <c r="Z56" s="22">
        <f t="shared" si="11"/>
        <v>270160</v>
      </c>
      <c r="AA56" s="22">
        <f t="shared" si="11"/>
        <v>276604</v>
      </c>
      <c r="AB56" s="22">
        <f t="shared" si="11"/>
        <v>281361</v>
      </c>
      <c r="AC56" s="22">
        <f t="shared" si="11"/>
        <v>291767.57815185946</v>
      </c>
      <c r="AD56" s="22">
        <f t="shared" si="11"/>
        <v>313038.83623328165</v>
      </c>
      <c r="AE56" s="22">
        <f t="shared" si="11"/>
        <v>330228.46645842941</v>
      </c>
      <c r="AF56" s="25"/>
    </row>
    <row r="57" spans="1:32" x14ac:dyDescent="0.25">
      <c r="A57" s="23" t="s">
        <v>40</v>
      </c>
      <c r="B57" s="22">
        <f>B22</f>
        <v>4998</v>
      </c>
      <c r="C57" s="22">
        <f>C22</f>
        <v>4998</v>
      </c>
      <c r="D57" s="22">
        <f t="shared" ref="D57:AE57" si="12">D22</f>
        <v>4998</v>
      </c>
      <c r="E57" s="22">
        <f t="shared" si="12"/>
        <v>4998</v>
      </c>
      <c r="F57" s="22">
        <f t="shared" si="12"/>
        <v>4998</v>
      </c>
      <c r="G57" s="22">
        <f t="shared" si="12"/>
        <v>5038</v>
      </c>
      <c r="H57" s="22">
        <f t="shared" si="12"/>
        <v>5160</v>
      </c>
      <c r="I57" s="22">
        <f t="shared" si="12"/>
        <v>5178</v>
      </c>
      <c r="J57" s="22">
        <f t="shared" si="12"/>
        <v>5370</v>
      </c>
      <c r="K57" s="22">
        <f t="shared" si="12"/>
        <v>5174</v>
      </c>
      <c r="L57" s="22">
        <f t="shared" si="12"/>
        <v>5123</v>
      </c>
      <c r="M57" s="22">
        <f t="shared" si="12"/>
        <v>5140</v>
      </c>
      <c r="N57" s="22">
        <f t="shared" si="12"/>
        <v>5172</v>
      </c>
      <c r="O57" s="22">
        <f t="shared" si="12"/>
        <v>5121</v>
      </c>
      <c r="P57" s="22">
        <f t="shared" si="12"/>
        <v>5491</v>
      </c>
      <c r="Q57" s="22">
        <f t="shared" si="12"/>
        <v>5156</v>
      </c>
      <c r="R57" s="22">
        <f t="shared" si="12"/>
        <v>5213</v>
      </c>
      <c r="S57" s="22">
        <f t="shared" si="12"/>
        <v>5416</v>
      </c>
      <c r="T57" s="22">
        <f t="shared" si="12"/>
        <v>5325</v>
      </c>
      <c r="U57" s="22">
        <f t="shared" si="12"/>
        <v>5305</v>
      </c>
      <c r="V57" s="22">
        <f t="shared" si="12"/>
        <v>5225</v>
      </c>
      <c r="W57" s="22">
        <f t="shared" si="12"/>
        <v>5089</v>
      </c>
      <c r="X57" s="22">
        <f t="shared" si="12"/>
        <v>5059</v>
      </c>
      <c r="Y57" s="22">
        <f t="shared" si="12"/>
        <v>4970</v>
      </c>
      <c r="Z57" s="22">
        <f t="shared" si="12"/>
        <v>4890</v>
      </c>
      <c r="AA57" s="22">
        <f t="shared" si="12"/>
        <v>4772</v>
      </c>
      <c r="AB57" s="22">
        <f t="shared" si="12"/>
        <v>4851</v>
      </c>
      <c r="AC57" s="22">
        <f t="shared" si="12"/>
        <v>5030.4218481405387</v>
      </c>
      <c r="AD57" s="22">
        <f t="shared" si="12"/>
        <v>5397.1637667183768</v>
      </c>
      <c r="AE57" s="22">
        <f t="shared" si="12"/>
        <v>5693.533541570584</v>
      </c>
      <c r="AF57" s="25"/>
    </row>
    <row r="58" spans="1:32" x14ac:dyDescent="0.25">
      <c r="A58" s="23" t="s">
        <v>35</v>
      </c>
      <c r="B58" s="22">
        <f>B6-B9</f>
        <v>39362</v>
      </c>
      <c r="C58" s="22">
        <f>C6-C9</f>
        <v>42353</v>
      </c>
      <c r="D58" s="22">
        <f t="shared" ref="D58:AE58" si="13">D6-D9</f>
        <v>45888</v>
      </c>
      <c r="E58" s="22">
        <f t="shared" si="13"/>
        <v>47142</v>
      </c>
      <c r="F58" s="22">
        <f t="shared" si="13"/>
        <v>48918</v>
      </c>
      <c r="G58" s="22">
        <f t="shared" si="13"/>
        <v>54524</v>
      </c>
      <c r="H58" s="22">
        <f t="shared" si="13"/>
        <v>58470</v>
      </c>
      <c r="I58" s="22">
        <f t="shared" si="13"/>
        <v>62390</v>
      </c>
      <c r="J58" s="22">
        <f t="shared" si="13"/>
        <v>65319</v>
      </c>
      <c r="K58" s="22">
        <f t="shared" si="13"/>
        <v>72283</v>
      </c>
      <c r="L58" s="22">
        <f t="shared" si="13"/>
        <v>78019</v>
      </c>
      <c r="M58" s="22">
        <f t="shared" si="13"/>
        <v>82452</v>
      </c>
      <c r="N58" s="22">
        <f t="shared" si="13"/>
        <v>82999</v>
      </c>
      <c r="O58" s="22">
        <f t="shared" si="13"/>
        <v>89699</v>
      </c>
      <c r="P58" s="22">
        <f t="shared" si="13"/>
        <v>91426</v>
      </c>
      <c r="Q58" s="22">
        <f t="shared" si="13"/>
        <v>93857</v>
      </c>
      <c r="R58" s="22">
        <f t="shared" si="13"/>
        <v>93859</v>
      </c>
      <c r="S58" s="22">
        <f t="shared" si="13"/>
        <v>93206</v>
      </c>
      <c r="T58" s="22">
        <f t="shared" si="13"/>
        <v>92470</v>
      </c>
      <c r="U58" s="22">
        <f t="shared" si="13"/>
        <v>94169</v>
      </c>
      <c r="V58" s="22">
        <f t="shared" si="13"/>
        <v>94543</v>
      </c>
      <c r="W58" s="22">
        <f t="shared" si="13"/>
        <v>95721</v>
      </c>
      <c r="X58" s="22">
        <f t="shared" si="13"/>
        <v>97481</v>
      </c>
      <c r="Y58" s="22">
        <f t="shared" si="13"/>
        <v>99153</v>
      </c>
      <c r="Z58" s="22">
        <f t="shared" si="13"/>
        <v>100143</v>
      </c>
      <c r="AA58" s="22">
        <f t="shared" si="13"/>
        <v>107467</v>
      </c>
      <c r="AB58" s="22">
        <f t="shared" si="13"/>
        <v>113343</v>
      </c>
      <c r="AC58" s="22">
        <f t="shared" si="13"/>
        <v>115860</v>
      </c>
      <c r="AD58" s="22">
        <f t="shared" si="13"/>
        <v>116212</v>
      </c>
      <c r="AE58" s="22">
        <f t="shared" si="13"/>
        <v>121834</v>
      </c>
      <c r="AF58" s="25"/>
    </row>
    <row r="59" spans="1:32" x14ac:dyDescent="0.25">
      <c r="A59" s="23" t="s">
        <v>34</v>
      </c>
      <c r="B59" s="22">
        <f>B9</f>
        <v>4995</v>
      </c>
      <c r="C59" s="22">
        <f>C9</f>
        <v>5469</v>
      </c>
      <c r="D59" s="22">
        <f t="shared" ref="D59:AE59" si="14">D9</f>
        <v>6016</v>
      </c>
      <c r="E59" s="22">
        <f t="shared" si="14"/>
        <v>6629</v>
      </c>
      <c r="F59" s="22">
        <f t="shared" si="14"/>
        <v>7372</v>
      </c>
      <c r="G59" s="22">
        <f t="shared" si="14"/>
        <v>8743</v>
      </c>
      <c r="H59" s="22">
        <f t="shared" si="14"/>
        <v>11661</v>
      </c>
      <c r="I59" s="22">
        <f t="shared" si="14"/>
        <v>11722</v>
      </c>
      <c r="J59" s="22">
        <f t="shared" si="14"/>
        <v>11096</v>
      </c>
      <c r="K59" s="22">
        <f t="shared" si="14"/>
        <v>11988</v>
      </c>
      <c r="L59" s="22">
        <f t="shared" si="14"/>
        <v>11849</v>
      </c>
      <c r="M59" s="22">
        <f t="shared" si="14"/>
        <v>12334</v>
      </c>
      <c r="N59" s="22">
        <f t="shared" si="14"/>
        <v>11543</v>
      </c>
      <c r="O59" s="22">
        <f t="shared" si="14"/>
        <v>11226</v>
      </c>
      <c r="P59" s="22">
        <f t="shared" si="14"/>
        <v>10997</v>
      </c>
      <c r="Q59" s="22">
        <f t="shared" si="14"/>
        <v>10913</v>
      </c>
      <c r="R59" s="22">
        <f t="shared" si="14"/>
        <v>9862</v>
      </c>
      <c r="S59" s="22">
        <f t="shared" si="14"/>
        <v>8905</v>
      </c>
      <c r="T59" s="22">
        <f t="shared" si="14"/>
        <v>8616</v>
      </c>
      <c r="U59" s="22">
        <f t="shared" si="14"/>
        <v>8392</v>
      </c>
      <c r="V59" s="22">
        <f t="shared" si="14"/>
        <v>8245</v>
      </c>
      <c r="W59" s="22">
        <f t="shared" si="14"/>
        <v>8100</v>
      </c>
      <c r="X59" s="22">
        <f t="shared" si="14"/>
        <v>7624</v>
      </c>
      <c r="Y59" s="22">
        <f t="shared" si="14"/>
        <v>7566</v>
      </c>
      <c r="Z59" s="22">
        <f t="shared" si="14"/>
        <v>7581</v>
      </c>
      <c r="AA59" s="22">
        <f t="shared" si="14"/>
        <v>7301</v>
      </c>
      <c r="AB59" s="22">
        <f t="shared" si="14"/>
        <v>7445</v>
      </c>
      <c r="AC59" s="22">
        <f t="shared" si="14"/>
        <v>7544</v>
      </c>
      <c r="AD59" s="22">
        <f t="shared" si="14"/>
        <v>7555</v>
      </c>
      <c r="AE59" s="22">
        <f t="shared" si="14"/>
        <v>7763</v>
      </c>
      <c r="AF59" s="25"/>
    </row>
    <row r="60" spans="1:32" x14ac:dyDescent="0.25">
      <c r="A60" s="23" t="s">
        <v>36</v>
      </c>
      <c r="B60" s="22">
        <f>B26+B27</f>
        <v>4451</v>
      </c>
      <c r="C60" s="22">
        <f>C26+C27</f>
        <v>4268</v>
      </c>
      <c r="D60" s="22">
        <f t="shared" ref="D60:AE60" si="15">D26+D27</f>
        <v>4320</v>
      </c>
      <c r="E60" s="22">
        <f t="shared" si="15"/>
        <v>4390</v>
      </c>
      <c r="F60" s="22">
        <f t="shared" si="15"/>
        <v>4270</v>
      </c>
      <c r="G60" s="22">
        <f t="shared" si="15"/>
        <v>3960</v>
      </c>
      <c r="H60" s="22">
        <f t="shared" si="15"/>
        <v>4013</v>
      </c>
      <c r="I60" s="22">
        <f t="shared" si="15"/>
        <v>4220</v>
      </c>
      <c r="J60" s="22">
        <f t="shared" si="15"/>
        <v>4541</v>
      </c>
      <c r="K60" s="22">
        <f t="shared" si="15"/>
        <v>5075</v>
      </c>
      <c r="L60" s="22">
        <f t="shared" si="15"/>
        <v>5624</v>
      </c>
      <c r="M60" s="22">
        <f t="shared" si="15"/>
        <v>5795</v>
      </c>
      <c r="N60" s="22">
        <f t="shared" si="15"/>
        <v>5393</v>
      </c>
      <c r="O60" s="22">
        <f t="shared" si="15"/>
        <v>6401</v>
      </c>
      <c r="P60" s="22">
        <f t="shared" si="15"/>
        <v>10472</v>
      </c>
      <c r="Q60" s="22">
        <f t="shared" si="15"/>
        <v>11407</v>
      </c>
      <c r="R60" s="22">
        <f t="shared" si="15"/>
        <v>11426</v>
      </c>
      <c r="S60" s="22">
        <f t="shared" si="15"/>
        <v>13119</v>
      </c>
      <c r="T60" s="22">
        <f t="shared" si="15"/>
        <v>15150</v>
      </c>
      <c r="U60" s="22">
        <f t="shared" si="15"/>
        <v>14745</v>
      </c>
      <c r="V60" s="22">
        <f t="shared" si="15"/>
        <v>14326</v>
      </c>
      <c r="W60" s="22">
        <f t="shared" si="15"/>
        <v>14181</v>
      </c>
      <c r="X60" s="22">
        <f t="shared" si="15"/>
        <v>13419</v>
      </c>
      <c r="Y60" s="22">
        <f t="shared" si="15"/>
        <v>13119</v>
      </c>
      <c r="Z60" s="22">
        <f t="shared" si="15"/>
        <v>13316</v>
      </c>
      <c r="AA60" s="22">
        <f t="shared" si="15"/>
        <v>27820</v>
      </c>
      <c r="AB60" s="22">
        <f t="shared" si="15"/>
        <v>18122</v>
      </c>
      <c r="AC60" s="22">
        <f t="shared" si="15"/>
        <v>12751</v>
      </c>
      <c r="AD60" s="22">
        <f t="shared" si="15"/>
        <v>14077</v>
      </c>
      <c r="AE60" s="22">
        <f t="shared" si="15"/>
        <v>14931</v>
      </c>
      <c r="AF60" s="25"/>
    </row>
    <row r="61" spans="1:32" x14ac:dyDescent="0.25">
      <c r="A61" s="23" t="s">
        <v>39</v>
      </c>
      <c r="B61" s="22">
        <f>B24</f>
        <v>6059</v>
      </c>
      <c r="C61" s="22">
        <f>C24</f>
        <v>4836</v>
      </c>
      <c r="D61" s="22">
        <f t="shared" ref="D61:AE61" si="16">D24</f>
        <v>4644</v>
      </c>
      <c r="E61" s="22">
        <f t="shared" si="16"/>
        <v>6451</v>
      </c>
      <c r="F61" s="22">
        <f t="shared" si="16"/>
        <v>5138</v>
      </c>
      <c r="G61" s="22">
        <f t="shared" si="16"/>
        <v>5565</v>
      </c>
      <c r="H61" s="22">
        <f t="shared" si="16"/>
        <v>4202</v>
      </c>
      <c r="I61" s="22">
        <f t="shared" si="16"/>
        <v>4159</v>
      </c>
      <c r="J61" s="22">
        <f t="shared" si="16"/>
        <v>4386</v>
      </c>
      <c r="K61" s="22">
        <f t="shared" si="16"/>
        <v>4942</v>
      </c>
      <c r="L61" s="22">
        <f t="shared" si="16"/>
        <v>5011</v>
      </c>
      <c r="M61" s="22">
        <f t="shared" si="16"/>
        <v>6170</v>
      </c>
      <c r="N61" s="22">
        <f t="shared" si="16"/>
        <v>8590</v>
      </c>
      <c r="O61" s="22">
        <f t="shared" si="16"/>
        <v>10302</v>
      </c>
      <c r="P61" s="22">
        <f t="shared" si="16"/>
        <v>8951</v>
      </c>
      <c r="Q61" s="22">
        <f t="shared" si="16"/>
        <v>11181</v>
      </c>
      <c r="R61" s="22">
        <f t="shared" si="16"/>
        <v>10527</v>
      </c>
      <c r="S61" s="22">
        <f t="shared" si="16"/>
        <v>10010</v>
      </c>
      <c r="T61" s="22">
        <f t="shared" si="16"/>
        <v>9852</v>
      </c>
      <c r="U61" s="22">
        <f t="shared" si="16"/>
        <v>8814</v>
      </c>
      <c r="V61" s="22">
        <f t="shared" si="16"/>
        <v>9443</v>
      </c>
      <c r="W61" s="22">
        <f t="shared" si="16"/>
        <v>9787</v>
      </c>
      <c r="X61" s="22">
        <f t="shared" si="16"/>
        <v>11232</v>
      </c>
      <c r="Y61" s="22">
        <f t="shared" si="16"/>
        <v>11969</v>
      </c>
      <c r="Z61" s="22">
        <f t="shared" si="16"/>
        <v>13983</v>
      </c>
      <c r="AA61" s="22">
        <f t="shared" si="16"/>
        <v>14194</v>
      </c>
      <c r="AB61" s="22">
        <f t="shared" si="16"/>
        <v>15308</v>
      </c>
      <c r="AC61" s="22">
        <f t="shared" si="16"/>
        <v>17017</v>
      </c>
      <c r="AD61" s="22">
        <f t="shared" si="16"/>
        <v>18232</v>
      </c>
      <c r="AE61" s="22">
        <f t="shared" si="16"/>
        <v>18662</v>
      </c>
      <c r="AF61" s="25"/>
    </row>
    <row r="62" spans="1:32" x14ac:dyDescent="0.25">
      <c r="A62" s="23" t="s">
        <v>37</v>
      </c>
      <c r="B62" s="22">
        <f>B28</f>
        <v>3144</v>
      </c>
      <c r="C62" s="22">
        <f>C28</f>
        <v>3604</v>
      </c>
      <c r="D62" s="22">
        <f t="shared" ref="D62:AE62" si="17">D28</f>
        <v>4287</v>
      </c>
      <c r="E62" s="22">
        <f t="shared" si="17"/>
        <v>4641</v>
      </c>
      <c r="F62" s="22">
        <f t="shared" si="17"/>
        <v>5015</v>
      </c>
      <c r="G62" s="22">
        <f t="shared" si="17"/>
        <v>5256</v>
      </c>
      <c r="H62" s="22">
        <f t="shared" si="17"/>
        <v>5377</v>
      </c>
      <c r="I62" s="22">
        <f t="shared" si="17"/>
        <v>5128</v>
      </c>
      <c r="J62" s="22">
        <f t="shared" si="17"/>
        <v>5296</v>
      </c>
      <c r="K62" s="22">
        <f t="shared" si="17"/>
        <v>5473</v>
      </c>
      <c r="L62" s="22">
        <f t="shared" si="17"/>
        <v>5407</v>
      </c>
      <c r="M62" s="22">
        <f t="shared" si="17"/>
        <v>5317</v>
      </c>
      <c r="N62" s="22">
        <f t="shared" si="17"/>
        <v>6095</v>
      </c>
      <c r="O62" s="22">
        <f t="shared" si="17"/>
        <v>6363</v>
      </c>
      <c r="P62" s="22">
        <f t="shared" si="17"/>
        <v>6299</v>
      </c>
      <c r="Q62" s="22">
        <f t="shared" si="17"/>
        <v>6039</v>
      </c>
      <c r="R62" s="22">
        <f t="shared" si="17"/>
        <v>6279</v>
      </c>
      <c r="S62" s="22">
        <f t="shared" si="17"/>
        <v>6417</v>
      </c>
      <c r="T62" s="22">
        <f t="shared" si="17"/>
        <v>6462</v>
      </c>
      <c r="U62" s="22">
        <f t="shared" si="17"/>
        <v>6416</v>
      </c>
      <c r="V62" s="22">
        <f t="shared" si="17"/>
        <v>6317</v>
      </c>
      <c r="W62" s="22">
        <f t="shared" si="17"/>
        <v>6447</v>
      </c>
      <c r="X62" s="22">
        <f t="shared" si="17"/>
        <v>6434</v>
      </c>
      <c r="Y62" s="22">
        <f t="shared" si="17"/>
        <v>6267</v>
      </c>
      <c r="Z62" s="22">
        <f t="shared" si="17"/>
        <v>6026</v>
      </c>
      <c r="AA62" s="22">
        <f t="shared" si="17"/>
        <v>5679</v>
      </c>
      <c r="AB62" s="22">
        <f t="shared" si="17"/>
        <v>8076</v>
      </c>
      <c r="AC62" s="22">
        <f t="shared" si="17"/>
        <v>16004</v>
      </c>
      <c r="AD62" s="22">
        <f t="shared" si="17"/>
        <v>18885</v>
      </c>
      <c r="AE62" s="22">
        <f t="shared" si="17"/>
        <v>20456</v>
      </c>
      <c r="AF62" s="25"/>
    </row>
    <row r="63" spans="1:32" x14ac:dyDescent="0.25">
      <c r="A63" s="19" t="s">
        <v>41</v>
      </c>
      <c r="B63" s="22">
        <f>B35+B36+B37</f>
        <v>8370</v>
      </c>
      <c r="C63" s="22">
        <f>C35+C36+C37</f>
        <v>8386</v>
      </c>
      <c r="D63" s="22">
        <f t="shared" ref="D63:AE63" si="18">D35+D36+D37</f>
        <v>8266</v>
      </c>
      <c r="E63" s="22">
        <f t="shared" si="18"/>
        <v>8237</v>
      </c>
      <c r="F63" s="22">
        <f t="shared" si="18"/>
        <v>8399</v>
      </c>
      <c r="G63" s="22">
        <f t="shared" si="18"/>
        <v>8625</v>
      </c>
      <c r="H63" s="22">
        <f t="shared" si="18"/>
        <v>8590</v>
      </c>
      <c r="I63" s="22">
        <f t="shared" si="18"/>
        <v>10653</v>
      </c>
      <c r="J63" s="22">
        <f t="shared" si="18"/>
        <v>11595</v>
      </c>
      <c r="K63" s="22">
        <f t="shared" si="18"/>
        <v>12100</v>
      </c>
      <c r="L63" s="22">
        <f t="shared" si="18"/>
        <v>12723</v>
      </c>
      <c r="M63" s="22">
        <f t="shared" si="18"/>
        <v>13363</v>
      </c>
      <c r="N63" s="22">
        <f t="shared" si="18"/>
        <v>14287</v>
      </c>
      <c r="O63" s="22">
        <f t="shared" si="18"/>
        <v>15118</v>
      </c>
      <c r="P63" s="22">
        <f t="shared" si="18"/>
        <v>16190</v>
      </c>
      <c r="Q63" s="22">
        <f t="shared" si="18"/>
        <v>16374</v>
      </c>
      <c r="R63" s="22">
        <f t="shared" si="18"/>
        <v>15898</v>
      </c>
      <c r="S63" s="22">
        <f t="shared" si="18"/>
        <v>16309</v>
      </c>
      <c r="T63" s="22">
        <f t="shared" si="18"/>
        <v>16787</v>
      </c>
      <c r="U63" s="22">
        <f t="shared" si="18"/>
        <v>17068</v>
      </c>
      <c r="V63" s="22">
        <f t="shared" si="18"/>
        <v>17187</v>
      </c>
      <c r="W63" s="22">
        <f t="shared" si="18"/>
        <v>17386</v>
      </c>
      <c r="X63" s="22">
        <f t="shared" si="18"/>
        <v>17522</v>
      </c>
      <c r="Y63" s="22">
        <f t="shared" si="18"/>
        <v>17922</v>
      </c>
      <c r="Z63" s="22">
        <f t="shared" si="18"/>
        <v>18465</v>
      </c>
      <c r="AA63" s="22">
        <f t="shared" si="18"/>
        <v>18860</v>
      </c>
      <c r="AB63" s="22">
        <f t="shared" si="18"/>
        <v>19640</v>
      </c>
      <c r="AC63" s="22">
        <f t="shared" si="18"/>
        <v>20165</v>
      </c>
      <c r="AD63" s="22">
        <f t="shared" si="18"/>
        <v>21201</v>
      </c>
      <c r="AE63" s="22">
        <f t="shared" si="18"/>
        <v>22489</v>
      </c>
      <c r="AF63" s="25"/>
    </row>
    <row r="64" spans="1:32" x14ac:dyDescent="0.25">
      <c r="A64" s="23" t="s">
        <v>38</v>
      </c>
      <c r="B64" s="22">
        <f>B43-SUM(B56:B63)-B65</f>
        <v>7705</v>
      </c>
      <c r="C64" s="22">
        <f>C43-SUM(C56:C63)-C65</f>
        <v>8155</v>
      </c>
      <c r="D64" s="22">
        <f t="shared" ref="D64:AE64" si="19">D43-SUM(D56:D63)-D65</f>
        <v>8670</v>
      </c>
      <c r="E64" s="22">
        <f t="shared" si="19"/>
        <v>8409</v>
      </c>
      <c r="F64" s="22">
        <f t="shared" si="19"/>
        <v>9445</v>
      </c>
      <c r="G64" s="22">
        <f t="shared" si="19"/>
        <v>9845</v>
      </c>
      <c r="H64" s="22">
        <f t="shared" si="19"/>
        <v>11014</v>
      </c>
      <c r="I64" s="22">
        <f t="shared" si="19"/>
        <v>11999</v>
      </c>
      <c r="J64" s="22">
        <f t="shared" si="19"/>
        <v>12700</v>
      </c>
      <c r="K64" s="22">
        <f t="shared" si="19"/>
        <v>13540</v>
      </c>
      <c r="L64" s="22">
        <f t="shared" si="19"/>
        <v>13174</v>
      </c>
      <c r="M64" s="22">
        <f t="shared" si="19"/>
        <v>14716</v>
      </c>
      <c r="N64" s="22">
        <f t="shared" si="19"/>
        <v>15616</v>
      </c>
      <c r="O64" s="22">
        <f t="shared" si="19"/>
        <v>16296</v>
      </c>
      <c r="P64" s="22">
        <f t="shared" si="19"/>
        <v>19127</v>
      </c>
      <c r="Q64" s="22">
        <f t="shared" si="19"/>
        <v>17987</v>
      </c>
      <c r="R64" s="22">
        <f t="shared" si="19"/>
        <v>17728</v>
      </c>
      <c r="S64" s="22">
        <f t="shared" si="19"/>
        <v>16971</v>
      </c>
      <c r="T64" s="22">
        <f t="shared" si="19"/>
        <v>17491</v>
      </c>
      <c r="U64" s="22">
        <f t="shared" si="19"/>
        <v>24602</v>
      </c>
      <c r="V64" s="22">
        <f t="shared" si="19"/>
        <v>28330</v>
      </c>
      <c r="W64" s="22">
        <f t="shared" si="19"/>
        <v>30090</v>
      </c>
      <c r="X64" s="22">
        <f t="shared" si="19"/>
        <v>32049</v>
      </c>
      <c r="Y64" s="22">
        <f t="shared" si="19"/>
        <v>34042</v>
      </c>
      <c r="Z64" s="22">
        <f t="shared" si="19"/>
        <v>36772</v>
      </c>
      <c r="AA64" s="22">
        <f t="shared" si="19"/>
        <v>51216</v>
      </c>
      <c r="AB64" s="22">
        <f t="shared" si="19"/>
        <v>51491</v>
      </c>
      <c r="AC64" s="22">
        <f t="shared" si="19"/>
        <v>48465</v>
      </c>
      <c r="AD64" s="22">
        <f t="shared" si="19"/>
        <v>41009</v>
      </c>
      <c r="AE64" s="22">
        <f t="shared" si="19"/>
        <v>36562</v>
      </c>
      <c r="AF64" s="25"/>
    </row>
    <row r="65" spans="1:32" x14ac:dyDescent="0.25">
      <c r="A65" s="21" t="s">
        <v>42</v>
      </c>
      <c r="B65" s="22">
        <f>B25</f>
        <v>2576</v>
      </c>
      <c r="C65" s="22">
        <f>C25</f>
        <v>2759</v>
      </c>
      <c r="D65" s="22">
        <f t="shared" ref="D65:AE65" si="20">D25</f>
        <v>2857</v>
      </c>
      <c r="E65" s="22">
        <f t="shared" si="20"/>
        <v>3196</v>
      </c>
      <c r="F65" s="22">
        <f t="shared" si="20"/>
        <v>3384</v>
      </c>
      <c r="G65" s="22">
        <f t="shared" si="20"/>
        <v>3635</v>
      </c>
      <c r="H65" s="22">
        <f t="shared" si="20"/>
        <v>3833</v>
      </c>
      <c r="I65" s="22">
        <f t="shared" si="20"/>
        <v>4086</v>
      </c>
      <c r="J65" s="22">
        <f t="shared" si="20"/>
        <v>4765</v>
      </c>
      <c r="K65" s="22">
        <f t="shared" si="20"/>
        <v>5184</v>
      </c>
      <c r="L65" s="22">
        <f t="shared" si="20"/>
        <v>5213</v>
      </c>
      <c r="M65" s="22">
        <f t="shared" si="20"/>
        <v>5467</v>
      </c>
      <c r="N65" s="22">
        <f t="shared" si="20"/>
        <v>5780</v>
      </c>
      <c r="O65" s="22">
        <f t="shared" si="20"/>
        <v>6033</v>
      </c>
      <c r="P65" s="22">
        <f t="shared" si="20"/>
        <v>6212</v>
      </c>
      <c r="Q65" s="22">
        <f t="shared" si="20"/>
        <v>6186</v>
      </c>
      <c r="R65" s="22">
        <f t="shared" si="20"/>
        <v>6475</v>
      </c>
      <c r="S65" s="22">
        <f t="shared" si="20"/>
        <v>6665</v>
      </c>
      <c r="T65" s="22">
        <f t="shared" si="20"/>
        <v>6817</v>
      </c>
      <c r="U65" s="22">
        <f t="shared" si="20"/>
        <v>6464</v>
      </c>
      <c r="V65" s="22">
        <f t="shared" si="20"/>
        <v>6273</v>
      </c>
      <c r="W65" s="22">
        <f t="shared" si="20"/>
        <v>6236</v>
      </c>
      <c r="X65" s="22">
        <f t="shared" si="20"/>
        <v>6415</v>
      </c>
      <c r="Y65" s="22">
        <f t="shared" si="20"/>
        <v>6310</v>
      </c>
      <c r="Z65" s="22">
        <f t="shared" si="20"/>
        <v>6547</v>
      </c>
      <c r="AA65" s="22">
        <f t="shared" si="20"/>
        <v>8757</v>
      </c>
      <c r="AB65" s="22">
        <f t="shared" si="20"/>
        <v>8186</v>
      </c>
      <c r="AC65" s="22">
        <f t="shared" si="20"/>
        <v>7554</v>
      </c>
      <c r="AD65" s="22">
        <f t="shared" si="20"/>
        <v>7571</v>
      </c>
      <c r="AE65" s="22">
        <f t="shared" si="20"/>
        <v>8218</v>
      </c>
      <c r="AF65" s="25"/>
    </row>
    <row r="66" spans="1:32" x14ac:dyDescent="0.25"/>
    <row r="67" spans="1:32" x14ac:dyDescent="0.25">
      <c r="AE67" s="38"/>
    </row>
    <row r="68" spans="1:32" x14ac:dyDescent="0.25"/>
    <row r="69" spans="1:32" x14ac:dyDescent="0.25"/>
    <row r="70" spans="1:32" x14ac:dyDescent="0.25"/>
    <row r="71" spans="1:32" x14ac:dyDescent="0.25"/>
    <row r="72" spans="1:32" x14ac:dyDescent="0.25"/>
    <row r="73" spans="1:32" x14ac:dyDescent="0.25"/>
    <row r="74" spans="1:32" x14ac:dyDescent="0.25"/>
    <row r="75" spans="1:32" x14ac:dyDescent="0.25"/>
    <row r="76" spans="1:32" x14ac:dyDescent="0.25"/>
    <row r="77" spans="1:32" x14ac:dyDescent="0.25"/>
    <row r="78" spans="1:32" x14ac:dyDescent="0.25"/>
    <row r="79" spans="1:32" x14ac:dyDescent="0.25"/>
    <row r="80" spans="1:32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spans="20:22" x14ac:dyDescent="0.25"/>
    <row r="98" spans="20:22" x14ac:dyDescent="0.25">
      <c r="T98" s="48" t="s">
        <v>43</v>
      </c>
      <c r="U98" s="49"/>
      <c r="V98" s="49"/>
    </row>
    <row r="99" spans="20:22" x14ac:dyDescent="0.25">
      <c r="T99" s="49"/>
      <c r="U99" s="49"/>
      <c r="V99" s="49"/>
    </row>
    <row r="100" spans="20:22" x14ac:dyDescent="0.25"/>
    <row r="101" spans="20:22" x14ac:dyDescent="0.25"/>
    <row r="102" spans="20:22" x14ac:dyDescent="0.25"/>
  </sheetData>
  <mergeCells count="17">
    <mergeCell ref="A1:V1"/>
    <mergeCell ref="Q46:R46"/>
    <mergeCell ref="T46:U46"/>
    <mergeCell ref="A46:L46"/>
    <mergeCell ref="C44:D44"/>
    <mergeCell ref="E44:F44"/>
    <mergeCell ref="Q44:R44"/>
    <mergeCell ref="T44:U44"/>
    <mergeCell ref="T98:V99"/>
    <mergeCell ref="C3:D3"/>
    <mergeCell ref="E3:F3"/>
    <mergeCell ref="Q3:R3"/>
    <mergeCell ref="T3:U3"/>
    <mergeCell ref="C5:D5"/>
    <mergeCell ref="E5:F5"/>
    <mergeCell ref="Q5:R5"/>
    <mergeCell ref="T5:U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4C34-E808-4E1D-82BE-FA065EBA2BC0}">
  <sheetPr>
    <tabColor theme="7" tint="0.39997558519241921"/>
  </sheetPr>
  <dimension ref="A1:AG111"/>
  <sheetViews>
    <sheetView tabSelected="1" workbookViewId="0">
      <selection activeCell="T79" sqref="T79:AF79"/>
    </sheetView>
  </sheetViews>
  <sheetFormatPr defaultColWidth="0" defaultRowHeight="0" customHeight="1" zeroHeight="1" x14ac:dyDescent="0.25"/>
  <cols>
    <col min="1" max="1" width="71.140625" style="2" customWidth="1"/>
    <col min="2" max="28" width="9.42578125" style="2" customWidth="1"/>
    <col min="29" max="32" width="9.140625" style="2" customWidth="1"/>
    <col min="33" max="33" width="13.28515625" style="2" customWidth="1"/>
    <col min="34" max="16384" width="9.140625" style="2" hidden="1"/>
  </cols>
  <sheetData>
    <row r="1" spans="1:33" ht="26.25" customHeight="1" x14ac:dyDescent="0.25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1"/>
      <c r="X1" s="1"/>
      <c r="Y1" s="1"/>
      <c r="Z1" s="1"/>
      <c r="AA1" s="1"/>
      <c r="AB1" s="1"/>
    </row>
    <row r="2" spans="1:33" ht="26.2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1"/>
      <c r="X2" s="1"/>
      <c r="Y2" s="1"/>
      <c r="Z2" s="1"/>
      <c r="AA2" s="1"/>
      <c r="AB2" s="1"/>
    </row>
    <row r="3" spans="1:33" ht="16.5" thickBot="1" x14ac:dyDescent="0.3">
      <c r="A3" s="1"/>
      <c r="B3" s="1"/>
      <c r="C3" s="53"/>
      <c r="D3" s="53"/>
      <c r="E3" s="53"/>
      <c r="F3" s="53"/>
      <c r="G3" s="1"/>
      <c r="H3" s="1"/>
      <c r="I3" s="1"/>
      <c r="J3" s="1"/>
      <c r="K3" s="1"/>
      <c r="L3" s="1"/>
      <c r="M3" s="1"/>
      <c r="N3" s="1"/>
      <c r="O3" s="1"/>
      <c r="P3" s="1"/>
      <c r="Q3" s="53"/>
      <c r="R3" s="53"/>
      <c r="S3" s="1"/>
      <c r="T3" s="53"/>
      <c r="U3" s="53"/>
      <c r="V3" s="1"/>
      <c r="W3" s="1"/>
      <c r="X3" s="1"/>
      <c r="Y3" s="1"/>
      <c r="Z3" s="1"/>
      <c r="AA3" s="1"/>
      <c r="AB3" s="1"/>
    </row>
    <row r="4" spans="1:33" s="3" customFormat="1" ht="27.75" thickTop="1" thickBot="1" x14ac:dyDescent="0.3">
      <c r="A4" s="18" t="s">
        <v>0</v>
      </c>
      <c r="B4" s="17">
        <v>1995</v>
      </c>
      <c r="C4" s="17">
        <v>1996</v>
      </c>
      <c r="D4" s="17">
        <v>1997</v>
      </c>
      <c r="E4" s="17">
        <v>1998</v>
      </c>
      <c r="F4" s="17">
        <v>1999</v>
      </c>
      <c r="G4" s="17">
        <v>2000</v>
      </c>
      <c r="H4" s="17">
        <v>2001</v>
      </c>
      <c r="I4" s="17">
        <v>2002</v>
      </c>
      <c r="J4" s="17">
        <v>2003</v>
      </c>
      <c r="K4" s="17">
        <v>2004</v>
      </c>
      <c r="L4" s="17">
        <v>2005</v>
      </c>
      <c r="M4" s="17">
        <v>2006</v>
      </c>
      <c r="N4" s="17">
        <v>2007</v>
      </c>
      <c r="O4" s="17">
        <v>2008</v>
      </c>
      <c r="P4" s="17">
        <v>2009</v>
      </c>
      <c r="Q4" s="17">
        <v>2010</v>
      </c>
      <c r="R4" s="17">
        <v>2011</v>
      </c>
      <c r="S4" s="17">
        <v>2012</v>
      </c>
      <c r="T4" s="17">
        <v>2013</v>
      </c>
      <c r="U4" s="17">
        <v>2014</v>
      </c>
      <c r="V4" s="17">
        <v>2015</v>
      </c>
      <c r="W4" s="17">
        <v>2016</v>
      </c>
      <c r="X4" s="17">
        <v>2017</v>
      </c>
      <c r="Y4" s="17">
        <v>2018</v>
      </c>
      <c r="Z4" s="17">
        <v>2019</v>
      </c>
      <c r="AA4" s="17">
        <v>2020</v>
      </c>
      <c r="AB4" s="17">
        <v>2021</v>
      </c>
      <c r="AC4" s="17">
        <v>2022</v>
      </c>
      <c r="AD4" s="17">
        <v>2023</v>
      </c>
      <c r="AE4" s="17">
        <v>2024</v>
      </c>
      <c r="AF4" s="17">
        <v>2025</v>
      </c>
    </row>
    <row r="5" spans="1:33" ht="16.5" thickTop="1" x14ac:dyDescent="0.25">
      <c r="A5" s="1"/>
      <c r="B5" s="1"/>
      <c r="C5" s="53"/>
      <c r="D5" s="53"/>
      <c r="E5" s="53"/>
      <c r="F5" s="53"/>
      <c r="G5" s="1"/>
      <c r="H5" s="1"/>
      <c r="I5" s="1"/>
      <c r="J5" s="1"/>
      <c r="K5" s="1"/>
      <c r="L5" s="1"/>
      <c r="M5" s="1"/>
      <c r="N5" s="1"/>
      <c r="O5" s="1"/>
      <c r="P5" s="1"/>
      <c r="Q5" s="53"/>
      <c r="R5" s="53"/>
      <c r="S5" s="1"/>
      <c r="T5" s="53"/>
      <c r="U5" s="53"/>
      <c r="V5" s="1"/>
      <c r="W5" s="1"/>
      <c r="X5" s="1"/>
      <c r="Y5" s="1"/>
      <c r="Z5" s="1"/>
      <c r="AA5" s="1"/>
      <c r="AB5" s="1"/>
    </row>
    <row r="6" spans="1:33" ht="18.75" x14ac:dyDescent="0.3">
      <c r="A6" s="39" t="s">
        <v>1</v>
      </c>
      <c r="B6" s="7">
        <v>44357</v>
      </c>
      <c r="C6" s="7">
        <v>47822</v>
      </c>
      <c r="D6" s="7">
        <v>51904</v>
      </c>
      <c r="E6" s="7">
        <v>53771</v>
      </c>
      <c r="F6" s="7">
        <v>56290</v>
      </c>
      <c r="G6" s="7">
        <v>63267</v>
      </c>
      <c r="H6" s="7">
        <v>70131</v>
      </c>
      <c r="I6" s="7">
        <v>74112</v>
      </c>
      <c r="J6" s="7">
        <v>76415</v>
      </c>
      <c r="K6" s="7">
        <v>84271</v>
      </c>
      <c r="L6" s="7">
        <v>89868</v>
      </c>
      <c r="M6" s="7">
        <v>94786</v>
      </c>
      <c r="N6" s="7">
        <v>94542</v>
      </c>
      <c r="O6" s="7">
        <v>100925</v>
      </c>
      <c r="P6" s="7">
        <v>102423</v>
      </c>
      <c r="Q6" s="7">
        <v>104770</v>
      </c>
      <c r="R6" s="7">
        <v>103721</v>
      </c>
      <c r="S6" s="7">
        <v>102111</v>
      </c>
      <c r="T6" s="7">
        <v>101086</v>
      </c>
      <c r="U6" s="7">
        <v>102561</v>
      </c>
      <c r="V6" s="7">
        <v>102788</v>
      </c>
      <c r="W6" s="7">
        <v>103821</v>
      </c>
      <c r="X6" s="7">
        <v>105105</v>
      </c>
      <c r="Y6" s="7">
        <v>106719</v>
      </c>
      <c r="Z6" s="7">
        <v>107724</v>
      </c>
      <c r="AA6" s="7">
        <v>114768</v>
      </c>
      <c r="AB6" s="7">
        <v>120788</v>
      </c>
      <c r="AC6" s="7">
        <v>123404</v>
      </c>
      <c r="AD6" s="7">
        <v>123767</v>
      </c>
      <c r="AE6" s="7">
        <v>129597</v>
      </c>
      <c r="AF6" s="25"/>
    </row>
    <row r="7" spans="1:33" ht="15.75" x14ac:dyDescent="0.25">
      <c r="A7" s="40" t="s">
        <v>2</v>
      </c>
      <c r="B7" s="41">
        <v>44357</v>
      </c>
      <c r="C7" s="41">
        <v>47822</v>
      </c>
      <c r="D7" s="41">
        <v>51904</v>
      </c>
      <c r="E7" s="41">
        <v>53771</v>
      </c>
      <c r="F7" s="41">
        <v>56290</v>
      </c>
      <c r="G7" s="41">
        <v>63267</v>
      </c>
      <c r="H7" s="41">
        <v>70131</v>
      </c>
      <c r="I7" s="41">
        <v>74112</v>
      </c>
      <c r="J7" s="41">
        <v>76415</v>
      </c>
      <c r="K7" s="41">
        <v>84271</v>
      </c>
      <c r="L7" s="41">
        <v>89868</v>
      </c>
      <c r="M7" s="41">
        <v>94786</v>
      </c>
      <c r="N7" s="41">
        <v>94542</v>
      </c>
      <c r="O7" s="41">
        <v>100925</v>
      </c>
      <c r="P7" s="41">
        <v>102423</v>
      </c>
      <c r="Q7" s="41">
        <v>104770</v>
      </c>
      <c r="R7" s="41">
        <v>103721</v>
      </c>
      <c r="S7" s="41">
        <v>102111</v>
      </c>
      <c r="T7" s="41">
        <v>101086</v>
      </c>
      <c r="U7" s="41">
        <v>102561</v>
      </c>
      <c r="V7" s="41">
        <v>102788</v>
      </c>
      <c r="W7" s="41">
        <v>103821</v>
      </c>
      <c r="X7" s="41">
        <v>105105</v>
      </c>
      <c r="Y7" s="41">
        <v>106719</v>
      </c>
      <c r="Z7" s="41">
        <v>107724</v>
      </c>
      <c r="AA7" s="41">
        <v>114768</v>
      </c>
      <c r="AB7" s="41">
        <v>120788</v>
      </c>
      <c r="AC7" s="41">
        <v>123404</v>
      </c>
      <c r="AD7" s="41">
        <v>123767</v>
      </c>
      <c r="AE7" s="41">
        <v>129597</v>
      </c>
      <c r="AF7" s="25"/>
    </row>
    <row r="8" spans="1:33" ht="15.75" x14ac:dyDescent="0.25">
      <c r="A8" s="15" t="s">
        <v>30</v>
      </c>
      <c r="B8" s="7">
        <v>16764</v>
      </c>
      <c r="C8" s="7">
        <v>18004</v>
      </c>
      <c r="D8" s="7">
        <v>18755</v>
      </c>
      <c r="E8" s="7">
        <v>19906</v>
      </c>
      <c r="F8" s="7">
        <v>21756</v>
      </c>
      <c r="G8" s="7">
        <v>25549</v>
      </c>
      <c r="H8" s="7">
        <v>29444</v>
      </c>
      <c r="I8" s="7">
        <v>31280</v>
      </c>
      <c r="J8" s="7">
        <v>32207</v>
      </c>
      <c r="K8" s="7">
        <v>35274</v>
      </c>
      <c r="L8" s="7">
        <v>37565</v>
      </c>
      <c r="M8" s="7">
        <v>38529</v>
      </c>
      <c r="N8" s="7">
        <v>38851</v>
      </c>
      <c r="O8" s="7">
        <v>39612</v>
      </c>
      <c r="P8" s="7">
        <v>40770</v>
      </c>
      <c r="Q8" s="7">
        <v>41326</v>
      </c>
      <c r="R8" s="7">
        <v>40058</v>
      </c>
      <c r="S8" s="7">
        <v>38991</v>
      </c>
      <c r="T8" s="7">
        <v>39063</v>
      </c>
      <c r="U8" s="7">
        <v>39714</v>
      </c>
      <c r="V8" s="7">
        <v>39292</v>
      </c>
      <c r="W8" s="7">
        <v>39246</v>
      </c>
      <c r="X8" s="7">
        <v>39330</v>
      </c>
      <c r="Y8" s="7">
        <v>40079</v>
      </c>
      <c r="Z8" s="7">
        <v>40417</v>
      </c>
      <c r="AA8" s="7">
        <v>41097</v>
      </c>
      <c r="AB8" s="7">
        <v>41984</v>
      </c>
      <c r="AC8" s="7">
        <v>42690</v>
      </c>
      <c r="AD8" s="7">
        <v>43079</v>
      </c>
      <c r="AE8" s="7">
        <v>43724</v>
      </c>
      <c r="AF8" s="25"/>
    </row>
    <row r="9" spans="1:33" ht="15.75" x14ac:dyDescent="0.25">
      <c r="A9" s="9" t="s">
        <v>3</v>
      </c>
      <c r="B9" s="7">
        <v>4995</v>
      </c>
      <c r="C9" s="7">
        <v>5469</v>
      </c>
      <c r="D9" s="7">
        <v>6016</v>
      </c>
      <c r="E9" s="7">
        <v>6629</v>
      </c>
      <c r="F9" s="7">
        <v>7372</v>
      </c>
      <c r="G9" s="7">
        <v>8743</v>
      </c>
      <c r="H9" s="7">
        <v>11661</v>
      </c>
      <c r="I9" s="7">
        <v>11722</v>
      </c>
      <c r="J9" s="7">
        <v>11096</v>
      </c>
      <c r="K9" s="7">
        <v>11988</v>
      </c>
      <c r="L9" s="7">
        <v>11849</v>
      </c>
      <c r="M9" s="7">
        <v>12334</v>
      </c>
      <c r="N9" s="7">
        <v>11543</v>
      </c>
      <c r="O9" s="7">
        <v>11226</v>
      </c>
      <c r="P9" s="7">
        <v>10997</v>
      </c>
      <c r="Q9" s="7">
        <v>10913</v>
      </c>
      <c r="R9" s="7">
        <v>9862</v>
      </c>
      <c r="S9" s="7">
        <v>8905</v>
      </c>
      <c r="T9" s="7">
        <v>8616</v>
      </c>
      <c r="U9" s="7">
        <v>8392</v>
      </c>
      <c r="V9" s="7">
        <v>8245</v>
      </c>
      <c r="W9" s="7">
        <v>8100</v>
      </c>
      <c r="X9" s="7">
        <v>7624</v>
      </c>
      <c r="Y9" s="7">
        <v>7566</v>
      </c>
      <c r="Z9" s="7">
        <v>7581</v>
      </c>
      <c r="AA9" s="7">
        <v>7301</v>
      </c>
      <c r="AB9" s="7">
        <v>7445</v>
      </c>
      <c r="AC9" s="7">
        <v>7544</v>
      </c>
      <c r="AD9" s="7">
        <v>7555</v>
      </c>
      <c r="AE9" s="7">
        <v>7763</v>
      </c>
      <c r="AF9" s="25"/>
    </row>
    <row r="10" spans="1:33" ht="15.75" x14ac:dyDescent="0.25">
      <c r="A10" s="9" t="s">
        <v>4</v>
      </c>
      <c r="B10" s="7">
        <v>2855</v>
      </c>
      <c r="C10" s="7">
        <v>3161</v>
      </c>
      <c r="D10" s="7">
        <v>3436</v>
      </c>
      <c r="E10" s="7">
        <v>3485</v>
      </c>
      <c r="F10" s="7">
        <v>3735</v>
      </c>
      <c r="G10" s="7">
        <v>4019</v>
      </c>
      <c r="H10" s="7">
        <v>4505</v>
      </c>
      <c r="I10" s="7">
        <v>4613</v>
      </c>
      <c r="J10" s="7">
        <v>4795</v>
      </c>
      <c r="K10" s="7">
        <v>5020</v>
      </c>
      <c r="L10" s="7">
        <v>6453</v>
      </c>
      <c r="M10" s="7">
        <v>5930</v>
      </c>
      <c r="N10" s="7">
        <v>6076</v>
      </c>
      <c r="O10" s="7">
        <v>6079</v>
      </c>
      <c r="P10" s="7">
        <v>6949</v>
      </c>
      <c r="Q10" s="7">
        <v>6984</v>
      </c>
      <c r="R10" s="7">
        <v>6724</v>
      </c>
      <c r="S10" s="7">
        <v>6710</v>
      </c>
      <c r="T10" s="7">
        <v>6666</v>
      </c>
      <c r="U10" s="7">
        <v>6663</v>
      </c>
      <c r="V10" s="7">
        <v>6654</v>
      </c>
      <c r="W10" s="7">
        <v>6690</v>
      </c>
      <c r="X10" s="7">
        <v>6672</v>
      </c>
      <c r="Y10" s="7">
        <v>6818</v>
      </c>
      <c r="Z10" s="7">
        <v>6656</v>
      </c>
      <c r="AA10" s="7">
        <v>7403</v>
      </c>
      <c r="AB10" s="7">
        <v>7125</v>
      </c>
      <c r="AC10" s="7">
        <v>7477</v>
      </c>
      <c r="AD10" s="7">
        <v>7299</v>
      </c>
      <c r="AE10" s="7">
        <v>7277</v>
      </c>
      <c r="AF10" s="25"/>
    </row>
    <row r="11" spans="1:33" ht="15.75" x14ac:dyDescent="0.25">
      <c r="A11" s="9" t="s">
        <v>5</v>
      </c>
      <c r="B11" s="7">
        <v>1813</v>
      </c>
      <c r="C11" s="7">
        <v>1914</v>
      </c>
      <c r="D11" s="7">
        <v>1596</v>
      </c>
      <c r="E11" s="7">
        <v>1714</v>
      </c>
      <c r="F11" s="7">
        <v>1456</v>
      </c>
      <c r="G11" s="7">
        <v>1779</v>
      </c>
      <c r="H11" s="7">
        <v>2220</v>
      </c>
      <c r="I11" s="7">
        <v>2570</v>
      </c>
      <c r="J11" s="7">
        <v>2711</v>
      </c>
      <c r="K11" s="7">
        <v>2900</v>
      </c>
      <c r="L11" s="7">
        <v>3193</v>
      </c>
      <c r="M11" s="7">
        <v>3458</v>
      </c>
      <c r="N11" s="7">
        <v>3729</v>
      </c>
      <c r="O11" s="7">
        <v>3948</v>
      </c>
      <c r="P11" s="7">
        <v>4112</v>
      </c>
      <c r="Q11" s="7">
        <v>4542</v>
      </c>
      <c r="R11" s="7">
        <v>4687</v>
      </c>
      <c r="S11" s="7">
        <v>4774</v>
      </c>
      <c r="T11" s="7">
        <v>4699</v>
      </c>
      <c r="U11" s="7">
        <v>4744</v>
      </c>
      <c r="V11" s="7">
        <v>4604</v>
      </c>
      <c r="W11" s="7">
        <v>4699</v>
      </c>
      <c r="X11" s="7">
        <v>4808</v>
      </c>
      <c r="Y11" s="7">
        <v>4924</v>
      </c>
      <c r="Z11" s="7">
        <v>5012</v>
      </c>
      <c r="AA11" s="7">
        <v>5088</v>
      </c>
      <c r="AB11" s="7">
        <v>5359</v>
      </c>
      <c r="AC11" s="7">
        <v>5377</v>
      </c>
      <c r="AD11" s="7">
        <v>5476</v>
      </c>
      <c r="AE11" s="7">
        <v>5569</v>
      </c>
      <c r="AF11" s="25"/>
    </row>
    <row r="12" spans="1:33" ht="15.75" x14ac:dyDescent="0.25">
      <c r="A12" s="9" t="s">
        <v>6</v>
      </c>
      <c r="B12" s="7">
        <v>3869</v>
      </c>
      <c r="C12" s="7">
        <v>4093</v>
      </c>
      <c r="D12" s="7">
        <v>4418</v>
      </c>
      <c r="E12" s="7">
        <v>4331</v>
      </c>
      <c r="F12" s="7">
        <v>5115</v>
      </c>
      <c r="G12" s="7">
        <v>5630</v>
      </c>
      <c r="H12" s="7">
        <v>5783</v>
      </c>
      <c r="I12" s="7">
        <v>6297</v>
      </c>
      <c r="J12" s="7">
        <v>7154</v>
      </c>
      <c r="K12" s="7">
        <v>8257</v>
      </c>
      <c r="L12" s="7">
        <v>8468</v>
      </c>
      <c r="M12" s="7">
        <v>8696</v>
      </c>
      <c r="N12" s="7">
        <v>9194</v>
      </c>
      <c r="O12" s="7">
        <v>9407</v>
      </c>
      <c r="P12" s="7">
        <v>9493</v>
      </c>
      <c r="Q12" s="7">
        <v>9449</v>
      </c>
      <c r="R12" s="7">
        <v>9373</v>
      </c>
      <c r="S12" s="7">
        <v>9130</v>
      </c>
      <c r="T12" s="7">
        <v>9166</v>
      </c>
      <c r="U12" s="7">
        <v>9610</v>
      </c>
      <c r="V12" s="7">
        <v>9373</v>
      </c>
      <c r="W12" s="7">
        <v>9244</v>
      </c>
      <c r="X12" s="7">
        <v>9529</v>
      </c>
      <c r="Y12" s="7">
        <v>9391</v>
      </c>
      <c r="Z12" s="7">
        <v>9578</v>
      </c>
      <c r="AA12" s="7">
        <v>9539</v>
      </c>
      <c r="AB12" s="7">
        <v>9981</v>
      </c>
      <c r="AC12" s="7">
        <v>10194</v>
      </c>
      <c r="AD12" s="7">
        <v>9992</v>
      </c>
      <c r="AE12" s="7">
        <v>9908</v>
      </c>
      <c r="AF12" s="25"/>
    </row>
    <row r="13" spans="1:33" ht="15.75" x14ac:dyDescent="0.25">
      <c r="A13" s="45" t="s">
        <v>7</v>
      </c>
      <c r="B13" s="46">
        <v>2715</v>
      </c>
      <c r="C13" s="46">
        <v>2994</v>
      </c>
      <c r="D13" s="46">
        <v>2855</v>
      </c>
      <c r="E13" s="46">
        <v>3142</v>
      </c>
      <c r="F13" s="46">
        <v>3273</v>
      </c>
      <c r="G13" s="46">
        <v>3771</v>
      </c>
      <c r="H13" s="46">
        <v>3612</v>
      </c>
      <c r="I13" s="46">
        <v>3592</v>
      </c>
      <c r="J13" s="46">
        <v>3657</v>
      </c>
      <c r="K13" s="46">
        <v>3856</v>
      </c>
      <c r="L13" s="46">
        <v>3999</v>
      </c>
      <c r="M13" s="46">
        <v>4083</v>
      </c>
      <c r="N13" s="46">
        <v>4064</v>
      </c>
      <c r="O13" s="46">
        <v>3869</v>
      </c>
      <c r="P13" s="46">
        <v>3835</v>
      </c>
      <c r="Q13" s="46">
        <v>3865</v>
      </c>
      <c r="R13" s="46">
        <v>3861</v>
      </c>
      <c r="S13" s="46">
        <v>3712</v>
      </c>
      <c r="T13" s="46">
        <v>3713</v>
      </c>
      <c r="U13" s="46">
        <v>3731</v>
      </c>
      <c r="V13" s="46">
        <v>3639</v>
      </c>
      <c r="W13" s="46">
        <v>3605</v>
      </c>
      <c r="X13" s="46">
        <v>3559</v>
      </c>
      <c r="Y13" s="46">
        <v>3660</v>
      </c>
      <c r="Z13" s="46">
        <v>3568</v>
      </c>
      <c r="AA13" s="46">
        <v>3380</v>
      </c>
      <c r="AB13" s="46">
        <v>3518</v>
      </c>
      <c r="AC13" s="46">
        <v>3526</v>
      </c>
      <c r="AD13" s="46">
        <v>3567</v>
      </c>
      <c r="AE13" s="46">
        <v>3647</v>
      </c>
      <c r="AF13" s="25"/>
      <c r="AG13" s="47" t="s">
        <v>56</v>
      </c>
    </row>
    <row r="14" spans="1:33" ht="15.75" x14ac:dyDescent="0.25">
      <c r="A14" s="9" t="s">
        <v>8</v>
      </c>
      <c r="B14" s="10">
        <v>517</v>
      </c>
      <c r="C14" s="10">
        <v>373</v>
      </c>
      <c r="D14" s="10">
        <v>434</v>
      </c>
      <c r="E14" s="10">
        <v>605</v>
      </c>
      <c r="F14" s="10">
        <v>805</v>
      </c>
      <c r="G14" s="7">
        <v>1607</v>
      </c>
      <c r="H14" s="7">
        <v>1663</v>
      </c>
      <c r="I14" s="7">
        <v>2486</v>
      </c>
      <c r="J14" s="7">
        <v>2794</v>
      </c>
      <c r="K14" s="7">
        <v>3253</v>
      </c>
      <c r="L14" s="7">
        <v>3603</v>
      </c>
      <c r="M14" s="7">
        <v>4028</v>
      </c>
      <c r="N14" s="7">
        <v>4245</v>
      </c>
      <c r="O14" s="7">
        <v>5083</v>
      </c>
      <c r="P14" s="7">
        <v>5384</v>
      </c>
      <c r="Q14" s="7">
        <v>5573</v>
      </c>
      <c r="R14" s="7">
        <v>5551</v>
      </c>
      <c r="S14" s="7">
        <v>5760</v>
      </c>
      <c r="T14" s="7">
        <v>6203</v>
      </c>
      <c r="U14" s="7">
        <v>6574</v>
      </c>
      <c r="V14" s="7">
        <v>6777</v>
      </c>
      <c r="W14" s="7">
        <v>6908</v>
      </c>
      <c r="X14" s="7">
        <v>7138</v>
      </c>
      <c r="Y14" s="7">
        <v>7720</v>
      </c>
      <c r="Z14" s="7">
        <v>8022</v>
      </c>
      <c r="AA14" s="7">
        <v>8386</v>
      </c>
      <c r="AB14" s="7">
        <v>8556</v>
      </c>
      <c r="AC14" s="7">
        <v>8572</v>
      </c>
      <c r="AD14" s="7">
        <v>9190</v>
      </c>
      <c r="AE14" s="7">
        <v>9560</v>
      </c>
      <c r="AF14" s="25"/>
      <c r="AG14" s="47"/>
    </row>
    <row r="15" spans="1:33" ht="15.75" x14ac:dyDescent="0.25">
      <c r="A15" s="15" t="s">
        <v>31</v>
      </c>
      <c r="B15" s="7">
        <v>27593</v>
      </c>
      <c r="C15" s="7">
        <v>29818</v>
      </c>
      <c r="D15" s="7">
        <v>33149</v>
      </c>
      <c r="E15" s="7">
        <v>33865</v>
      </c>
      <c r="F15" s="7">
        <v>34534</v>
      </c>
      <c r="G15" s="7">
        <v>37718</v>
      </c>
      <c r="H15" s="7">
        <v>40687</v>
      </c>
      <c r="I15" s="7">
        <v>42832</v>
      </c>
      <c r="J15" s="7">
        <v>44208</v>
      </c>
      <c r="K15" s="7">
        <v>48997</v>
      </c>
      <c r="L15" s="7">
        <v>52303</v>
      </c>
      <c r="M15" s="7">
        <v>56257</v>
      </c>
      <c r="N15" s="7">
        <v>55691</v>
      </c>
      <c r="O15" s="7">
        <v>61313</v>
      </c>
      <c r="P15" s="7">
        <v>61653</v>
      </c>
      <c r="Q15" s="7">
        <v>63444</v>
      </c>
      <c r="R15" s="7">
        <v>63663</v>
      </c>
      <c r="S15" s="7">
        <v>63120</v>
      </c>
      <c r="T15" s="7">
        <v>62023</v>
      </c>
      <c r="U15" s="7">
        <v>62847</v>
      </c>
      <c r="V15" s="7">
        <v>63496</v>
      </c>
      <c r="W15" s="7">
        <v>64575</v>
      </c>
      <c r="X15" s="7">
        <v>65775</v>
      </c>
      <c r="Y15" s="7">
        <v>66640</v>
      </c>
      <c r="Z15" s="7">
        <v>67307</v>
      </c>
      <c r="AA15" s="7">
        <v>73671</v>
      </c>
      <c r="AB15" s="7">
        <v>78804</v>
      </c>
      <c r="AC15" s="7">
        <v>80714</v>
      </c>
      <c r="AD15" s="7">
        <v>80688</v>
      </c>
      <c r="AE15" s="7">
        <v>85873</v>
      </c>
      <c r="AF15" s="25"/>
      <c r="AG15" s="47"/>
    </row>
    <row r="16" spans="1:33" ht="15.75" x14ac:dyDescent="0.25">
      <c r="A16" s="9" t="s">
        <v>9</v>
      </c>
      <c r="B16" s="7">
        <v>17944</v>
      </c>
      <c r="C16" s="7">
        <v>19289</v>
      </c>
      <c r="D16" s="7">
        <v>21377</v>
      </c>
      <c r="E16" s="7">
        <v>21667</v>
      </c>
      <c r="F16" s="7">
        <v>22166</v>
      </c>
      <c r="G16" s="7">
        <v>24135</v>
      </c>
      <c r="H16" s="7">
        <v>25847</v>
      </c>
      <c r="I16" s="7">
        <v>27282</v>
      </c>
      <c r="J16" s="7">
        <v>28115</v>
      </c>
      <c r="K16" s="7">
        <v>31084</v>
      </c>
      <c r="L16" s="7">
        <v>33179</v>
      </c>
      <c r="M16" s="7">
        <v>35685</v>
      </c>
      <c r="N16" s="7">
        <v>35225</v>
      </c>
      <c r="O16" s="7">
        <v>38658</v>
      </c>
      <c r="P16" s="7">
        <v>38677</v>
      </c>
      <c r="Q16" s="7">
        <v>39767</v>
      </c>
      <c r="R16" s="7">
        <v>39705</v>
      </c>
      <c r="S16" s="7">
        <v>39151</v>
      </c>
      <c r="T16" s="7">
        <v>37533</v>
      </c>
      <c r="U16" s="7">
        <v>36819</v>
      </c>
      <c r="V16" s="7">
        <v>36655</v>
      </c>
      <c r="W16" s="7">
        <v>37030</v>
      </c>
      <c r="X16" s="7">
        <v>37308</v>
      </c>
      <c r="Y16" s="7">
        <v>37524</v>
      </c>
      <c r="Z16" s="7">
        <v>37540</v>
      </c>
      <c r="AA16" s="7">
        <v>41030</v>
      </c>
      <c r="AB16" s="7">
        <v>42344</v>
      </c>
      <c r="AC16" s="7">
        <v>43862</v>
      </c>
      <c r="AD16" s="7">
        <v>44229</v>
      </c>
      <c r="AE16" s="7">
        <v>46996</v>
      </c>
      <c r="AF16" s="25"/>
    </row>
    <row r="17" spans="1:32" ht="15.75" x14ac:dyDescent="0.25">
      <c r="A17" s="9" t="s">
        <v>10</v>
      </c>
      <c r="B17" s="7">
        <v>9649</v>
      </c>
      <c r="C17" s="7">
        <v>10529</v>
      </c>
      <c r="D17" s="7">
        <v>11772</v>
      </c>
      <c r="E17" s="7">
        <v>12198</v>
      </c>
      <c r="F17" s="7">
        <v>12368</v>
      </c>
      <c r="G17" s="7">
        <v>13583</v>
      </c>
      <c r="H17" s="7">
        <v>14840</v>
      </c>
      <c r="I17" s="7">
        <v>15550</v>
      </c>
      <c r="J17" s="7">
        <v>16093</v>
      </c>
      <c r="K17" s="7">
        <v>17913</v>
      </c>
      <c r="L17" s="7">
        <v>19124</v>
      </c>
      <c r="M17" s="7">
        <v>20572</v>
      </c>
      <c r="N17" s="7">
        <v>20466</v>
      </c>
      <c r="O17" s="7">
        <v>22655</v>
      </c>
      <c r="P17" s="7">
        <v>22976</v>
      </c>
      <c r="Q17" s="7">
        <v>23677</v>
      </c>
      <c r="R17" s="7">
        <v>23958</v>
      </c>
      <c r="S17" s="7">
        <v>23969</v>
      </c>
      <c r="T17" s="7">
        <v>24490</v>
      </c>
      <c r="U17" s="7">
        <v>26028</v>
      </c>
      <c r="V17" s="7">
        <v>26841</v>
      </c>
      <c r="W17" s="7">
        <v>27545</v>
      </c>
      <c r="X17" s="7">
        <v>28467</v>
      </c>
      <c r="Y17" s="7">
        <v>29116</v>
      </c>
      <c r="Z17" s="7">
        <v>29767</v>
      </c>
      <c r="AA17" s="7">
        <v>32641</v>
      </c>
      <c r="AB17" s="7">
        <v>36460</v>
      </c>
      <c r="AC17" s="7">
        <v>36852</v>
      </c>
      <c r="AD17" s="7">
        <v>36459</v>
      </c>
      <c r="AE17" s="7">
        <v>38877</v>
      </c>
      <c r="AF17" s="25"/>
    </row>
    <row r="18" spans="1:32" ht="15.75" x14ac:dyDescent="0.25">
      <c r="A18" s="4"/>
      <c r="B18" s="34">
        <f t="shared" ref="B18:AE18" si="0">B6/B49</f>
        <v>0.22002807581462025</v>
      </c>
      <c r="C18" s="34">
        <f t="shared" si="0"/>
        <v>0.22031696305169077</v>
      </c>
      <c r="D18" s="34">
        <f t="shared" si="0"/>
        <v>0.2221965367409405</v>
      </c>
      <c r="E18" s="34">
        <f t="shared" si="0"/>
        <v>0.22433840800710927</v>
      </c>
      <c r="F18" s="34">
        <f t="shared" si="0"/>
        <v>0.22415131906421104</v>
      </c>
      <c r="G18" s="34">
        <f t="shared" si="0"/>
        <v>0.24009153283341936</v>
      </c>
      <c r="H18" s="34">
        <f t="shared" si="0"/>
        <v>0.25205399693787334</v>
      </c>
      <c r="I18" s="34">
        <f t="shared" si="0"/>
        <v>0.25238552542857728</v>
      </c>
      <c r="J18" s="34">
        <f t="shared" si="0"/>
        <v>0.24943040495107033</v>
      </c>
      <c r="K18" s="34">
        <f t="shared" si="0"/>
        <v>0.25954774488425669</v>
      </c>
      <c r="L18" s="34">
        <f t="shared" si="0"/>
        <v>0.26583761270322076</v>
      </c>
      <c r="M18" s="34">
        <f t="shared" si="0"/>
        <v>0.26825264754659739</v>
      </c>
      <c r="N18" s="34">
        <f t="shared" si="0"/>
        <v>0.2583241798776989</v>
      </c>
      <c r="O18" s="34">
        <f t="shared" si="0"/>
        <v>0.26173020717984891</v>
      </c>
      <c r="P18" s="34">
        <f t="shared" si="0"/>
        <v>0.25432680608459435</v>
      </c>
      <c r="Q18" s="34">
        <f t="shared" si="0"/>
        <v>0.25395278713002084</v>
      </c>
      <c r="R18" s="34">
        <f t="shared" si="0"/>
        <v>0.24870517259569733</v>
      </c>
      <c r="S18" s="34">
        <f t="shared" si="0"/>
        <v>0.24194282139861531</v>
      </c>
      <c r="T18" s="34">
        <f t="shared" si="0"/>
        <v>0.23547910677928988</v>
      </c>
      <c r="U18" s="34">
        <f t="shared" si="0"/>
        <v>0.2341505845716908</v>
      </c>
      <c r="V18" s="34">
        <f t="shared" si="0"/>
        <v>0.231495640932667</v>
      </c>
      <c r="W18" s="34">
        <f t="shared" si="0"/>
        <v>0.23116487538992833</v>
      </c>
      <c r="X18" s="34">
        <f t="shared" si="0"/>
        <v>0.23049797035467806</v>
      </c>
      <c r="Y18" s="34">
        <f t="shared" si="0"/>
        <v>0.22948299182222642</v>
      </c>
      <c r="Z18" s="34">
        <f t="shared" si="0"/>
        <v>0.22541919256387025</v>
      </c>
      <c r="AA18" s="34">
        <f t="shared" si="0"/>
        <v>0.21958023226892687</v>
      </c>
      <c r="AB18" s="34">
        <f t="shared" si="0"/>
        <v>0.22884186554962554</v>
      </c>
      <c r="AC18" s="34">
        <f t="shared" si="0"/>
        <v>0.22761630373433575</v>
      </c>
      <c r="AD18" s="34">
        <f t="shared" si="0"/>
        <v>0.2197653317423621</v>
      </c>
      <c r="AE18" s="34">
        <f t="shared" si="0"/>
        <v>0.22083985842746792</v>
      </c>
    </row>
    <row r="19" spans="1:32" ht="15.75" x14ac:dyDescent="0.25">
      <c r="A19" s="42" t="s">
        <v>50</v>
      </c>
      <c r="B19" s="41">
        <v>2421</v>
      </c>
      <c r="C19" s="41">
        <v>2372</v>
      </c>
      <c r="D19" s="41">
        <v>2476</v>
      </c>
      <c r="E19" s="41">
        <v>2556</v>
      </c>
      <c r="F19" s="41">
        <v>2770</v>
      </c>
      <c r="G19" s="41">
        <v>2935</v>
      </c>
      <c r="H19" s="41">
        <v>3107</v>
      </c>
      <c r="I19" s="41">
        <v>3390</v>
      </c>
      <c r="J19" s="41">
        <v>3614</v>
      </c>
      <c r="K19" s="41">
        <v>3868</v>
      </c>
      <c r="L19" s="41">
        <v>4173</v>
      </c>
      <c r="M19" s="41">
        <v>4311</v>
      </c>
      <c r="N19" s="41">
        <v>4574</v>
      </c>
      <c r="O19" s="41">
        <v>4657</v>
      </c>
      <c r="P19" s="41">
        <v>5020</v>
      </c>
      <c r="Q19" s="41">
        <v>5021</v>
      </c>
      <c r="R19" s="41">
        <v>5046</v>
      </c>
      <c r="S19" s="41">
        <v>4981</v>
      </c>
      <c r="T19" s="41">
        <v>5018</v>
      </c>
      <c r="U19" s="41">
        <v>5057</v>
      </c>
      <c r="V19" s="41">
        <v>5067</v>
      </c>
      <c r="W19" s="41">
        <v>5048</v>
      </c>
      <c r="X19" s="41">
        <v>5019</v>
      </c>
      <c r="Y19" s="41">
        <v>5057</v>
      </c>
      <c r="Z19" s="41">
        <v>5047</v>
      </c>
      <c r="AA19" s="41">
        <v>5195</v>
      </c>
      <c r="AB19" s="41">
        <v>5388</v>
      </c>
      <c r="AC19" s="41">
        <v>5608</v>
      </c>
      <c r="AD19" s="41">
        <v>5739</v>
      </c>
      <c r="AE19" s="41">
        <v>5883</v>
      </c>
      <c r="AF19" s="7"/>
    </row>
    <row r="20" spans="1:32" ht="15.75" x14ac:dyDescent="0.25">
      <c r="A20" s="42" t="s">
        <v>51</v>
      </c>
      <c r="B20" s="41">
        <v>471</v>
      </c>
      <c r="C20" s="41">
        <v>599</v>
      </c>
      <c r="D20" s="41">
        <v>478</v>
      </c>
      <c r="E20" s="41">
        <v>330</v>
      </c>
      <c r="F20" s="41">
        <v>383</v>
      </c>
      <c r="G20" s="41">
        <v>196</v>
      </c>
      <c r="H20" s="41">
        <v>227</v>
      </c>
      <c r="I20" s="41">
        <v>594</v>
      </c>
      <c r="J20" s="41">
        <v>543</v>
      </c>
      <c r="K20" s="41">
        <v>623</v>
      </c>
      <c r="L20" s="41">
        <v>895</v>
      </c>
      <c r="M20" s="41">
        <v>896</v>
      </c>
      <c r="N20" s="41">
        <v>979</v>
      </c>
      <c r="O20" s="41">
        <v>952</v>
      </c>
      <c r="P20" s="41">
        <v>894</v>
      </c>
      <c r="Q20" s="41">
        <v>852</v>
      </c>
      <c r="R20" s="41">
        <v>876</v>
      </c>
      <c r="S20" s="41">
        <v>1122</v>
      </c>
      <c r="T20" s="41">
        <v>1317</v>
      </c>
      <c r="U20" s="41">
        <v>1454</v>
      </c>
      <c r="V20" s="41">
        <v>1550</v>
      </c>
      <c r="W20" s="41">
        <v>1642</v>
      </c>
      <c r="X20" s="41">
        <v>1783</v>
      </c>
      <c r="Y20" s="41">
        <v>1607</v>
      </c>
      <c r="Z20" s="41">
        <v>1640</v>
      </c>
      <c r="AA20" s="41">
        <v>2000</v>
      </c>
      <c r="AB20" s="41">
        <v>1670</v>
      </c>
      <c r="AC20" s="41">
        <v>1661</v>
      </c>
      <c r="AD20" s="41">
        <v>1767</v>
      </c>
      <c r="AE20" s="41">
        <v>1749</v>
      </c>
      <c r="AF20" s="7"/>
    </row>
    <row r="21" spans="1:32" ht="15.75" x14ac:dyDescent="0.25">
      <c r="A21" s="42" t="s">
        <v>52</v>
      </c>
      <c r="B21" s="41">
        <v>94</v>
      </c>
      <c r="C21" s="41">
        <v>102</v>
      </c>
      <c r="D21" s="41">
        <v>116</v>
      </c>
      <c r="E21" s="41">
        <v>131</v>
      </c>
      <c r="F21" s="41">
        <v>173</v>
      </c>
      <c r="G21" s="41">
        <v>201</v>
      </c>
      <c r="H21" s="41">
        <v>272</v>
      </c>
      <c r="I21" s="41">
        <v>288</v>
      </c>
      <c r="J21" s="41">
        <v>338</v>
      </c>
      <c r="K21" s="41">
        <v>377</v>
      </c>
      <c r="L21" s="41">
        <v>413</v>
      </c>
      <c r="M21" s="41">
        <v>423</v>
      </c>
      <c r="N21" s="41">
        <v>451</v>
      </c>
      <c r="O21" s="41">
        <v>457</v>
      </c>
      <c r="P21" s="41">
        <v>476</v>
      </c>
      <c r="Q21" s="41">
        <v>492</v>
      </c>
      <c r="R21" s="41">
        <v>525</v>
      </c>
      <c r="S21" s="41">
        <v>522</v>
      </c>
      <c r="T21" s="41">
        <v>524</v>
      </c>
      <c r="U21" s="41">
        <v>505</v>
      </c>
      <c r="V21" s="41">
        <v>478</v>
      </c>
      <c r="W21" s="41">
        <v>463</v>
      </c>
      <c r="X21" s="41">
        <v>481</v>
      </c>
      <c r="Y21" s="41">
        <v>445</v>
      </c>
      <c r="Z21" s="41">
        <v>525</v>
      </c>
      <c r="AA21" s="41">
        <v>506</v>
      </c>
      <c r="AB21" s="41">
        <v>547</v>
      </c>
      <c r="AC21" s="41">
        <v>587</v>
      </c>
      <c r="AD21" s="41">
        <v>585</v>
      </c>
      <c r="AE21" s="41">
        <v>636</v>
      </c>
      <c r="AF21" s="25"/>
    </row>
    <row r="22" spans="1:32" ht="15.75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</row>
    <row r="23" spans="1:32" ht="18.75" x14ac:dyDescent="0.3">
      <c r="A23" s="39" t="s">
        <v>11</v>
      </c>
      <c r="B23" s="7">
        <v>142069</v>
      </c>
      <c r="C23" s="7">
        <v>153547</v>
      </c>
      <c r="D23" s="7">
        <v>165673</v>
      </c>
      <c r="E23" s="7">
        <v>169957</v>
      </c>
      <c r="F23" s="7">
        <v>177640</v>
      </c>
      <c r="G23" s="7">
        <v>182299</v>
      </c>
      <c r="H23" s="7">
        <v>189055</v>
      </c>
      <c r="I23" s="7">
        <v>197615</v>
      </c>
      <c r="J23" s="7">
        <v>206475</v>
      </c>
      <c r="K23" s="7">
        <v>215599</v>
      </c>
      <c r="L23" s="7">
        <v>223010</v>
      </c>
      <c r="M23" s="7">
        <v>231346</v>
      </c>
      <c r="N23" s="7">
        <v>242338</v>
      </c>
      <c r="O23" s="7">
        <v>254157</v>
      </c>
      <c r="P23" s="7">
        <v>265863</v>
      </c>
      <c r="Q23" s="7">
        <v>274384</v>
      </c>
      <c r="R23" s="7">
        <v>280513</v>
      </c>
      <c r="S23" s="7">
        <v>287296</v>
      </c>
      <c r="T23" s="7">
        <v>294611</v>
      </c>
      <c r="U23" s="7">
        <v>294439</v>
      </c>
      <c r="V23" s="7">
        <v>296384</v>
      </c>
      <c r="W23" s="7">
        <v>298505</v>
      </c>
      <c r="X23" s="7">
        <v>302063</v>
      </c>
      <c r="Y23" s="7">
        <v>307329</v>
      </c>
      <c r="Z23" s="7">
        <v>316204</v>
      </c>
      <c r="AA23" s="7">
        <v>339103</v>
      </c>
      <c r="AB23" s="7">
        <v>337296</v>
      </c>
      <c r="AC23" s="7">
        <v>351557</v>
      </c>
      <c r="AD23" s="7">
        <v>378680</v>
      </c>
      <c r="AE23" s="7">
        <v>399818</v>
      </c>
      <c r="AF23" s="25"/>
    </row>
    <row r="24" spans="1:32" ht="15.75" x14ac:dyDescent="0.25">
      <c r="A24" s="8" t="s">
        <v>12</v>
      </c>
      <c r="B24" s="7">
        <v>142069</v>
      </c>
      <c r="C24" s="7">
        <v>153547</v>
      </c>
      <c r="D24" s="7">
        <v>165673</v>
      </c>
      <c r="E24" s="7">
        <v>169957</v>
      </c>
      <c r="F24" s="7">
        <v>177640</v>
      </c>
      <c r="G24" s="7">
        <v>182299</v>
      </c>
      <c r="H24" s="7">
        <v>189055</v>
      </c>
      <c r="I24" s="7">
        <v>197615</v>
      </c>
      <c r="J24" s="7">
        <v>206475</v>
      </c>
      <c r="K24" s="7">
        <v>215599</v>
      </c>
      <c r="L24" s="7">
        <v>223010</v>
      </c>
      <c r="M24" s="7">
        <v>231346</v>
      </c>
      <c r="N24" s="7">
        <v>242338</v>
      </c>
      <c r="O24" s="7">
        <v>254157</v>
      </c>
      <c r="P24" s="7">
        <v>265863</v>
      </c>
      <c r="Q24" s="7">
        <v>274384</v>
      </c>
      <c r="R24" s="7">
        <v>280513</v>
      </c>
      <c r="S24" s="7">
        <v>287296</v>
      </c>
      <c r="T24" s="7">
        <v>294611</v>
      </c>
      <c r="U24" s="7">
        <v>294439</v>
      </c>
      <c r="V24" s="7">
        <v>296384</v>
      </c>
      <c r="W24" s="7">
        <v>298505</v>
      </c>
      <c r="X24" s="7">
        <v>302063</v>
      </c>
      <c r="Y24" s="7">
        <v>307329</v>
      </c>
      <c r="Z24" s="7">
        <v>316204</v>
      </c>
      <c r="AA24" s="7">
        <v>339103</v>
      </c>
      <c r="AB24" s="7">
        <v>337296</v>
      </c>
      <c r="AC24" s="7">
        <v>351557</v>
      </c>
      <c r="AD24" s="7">
        <v>378680</v>
      </c>
      <c r="AE24" s="7">
        <v>399818</v>
      </c>
      <c r="AF24" s="25"/>
    </row>
    <row r="25" spans="1:32" ht="15.75" x14ac:dyDescent="0.25">
      <c r="A25" s="11" t="s">
        <v>29</v>
      </c>
      <c r="B25" s="12">
        <v>124935</v>
      </c>
      <c r="C25" s="12">
        <v>137230</v>
      </c>
      <c r="D25" s="12">
        <v>148647</v>
      </c>
      <c r="E25" s="12">
        <v>150592</v>
      </c>
      <c r="F25" s="12">
        <v>159184</v>
      </c>
      <c r="G25" s="12">
        <v>163359</v>
      </c>
      <c r="H25" s="12">
        <v>171078</v>
      </c>
      <c r="I25" s="12">
        <v>179289</v>
      </c>
      <c r="J25" s="12">
        <v>186660</v>
      </c>
      <c r="K25" s="12">
        <v>194099</v>
      </c>
      <c r="L25" s="12">
        <v>201036</v>
      </c>
      <c r="M25" s="12">
        <v>207732</v>
      </c>
      <c r="N25" s="12">
        <v>215679</v>
      </c>
      <c r="O25" s="12">
        <v>224169</v>
      </c>
      <c r="P25" s="12">
        <v>233048</v>
      </c>
      <c r="Q25" s="12">
        <v>238613</v>
      </c>
      <c r="R25" s="12">
        <v>244990</v>
      </c>
      <c r="S25" s="12">
        <v>250444</v>
      </c>
      <c r="T25" s="12">
        <v>255633</v>
      </c>
      <c r="U25" s="12">
        <v>257343</v>
      </c>
      <c r="V25" s="12">
        <v>259353</v>
      </c>
      <c r="W25" s="12">
        <v>261173</v>
      </c>
      <c r="X25" s="12">
        <v>263815</v>
      </c>
      <c r="Y25" s="12">
        <v>268693</v>
      </c>
      <c r="Z25" s="12">
        <v>275050</v>
      </c>
      <c r="AA25" s="12">
        <v>281376</v>
      </c>
      <c r="AB25" s="12">
        <v>286212</v>
      </c>
      <c r="AC25" s="12">
        <v>296798</v>
      </c>
      <c r="AD25" s="12">
        <v>318436</v>
      </c>
      <c r="AE25" s="12">
        <v>335922</v>
      </c>
      <c r="AF25" s="25"/>
    </row>
    <row r="26" spans="1:32" ht="15.75" x14ac:dyDescent="0.25">
      <c r="A26" s="16" t="s">
        <v>28</v>
      </c>
      <c r="B26" s="24">
        <v>4998</v>
      </c>
      <c r="C26" s="24">
        <v>4998</v>
      </c>
      <c r="D26" s="24">
        <v>4998</v>
      </c>
      <c r="E26" s="24">
        <v>4998</v>
      </c>
      <c r="F26" s="24">
        <v>4998</v>
      </c>
      <c r="G26" s="24">
        <v>5038</v>
      </c>
      <c r="H26" s="24">
        <v>5160</v>
      </c>
      <c r="I26" s="24">
        <v>5178</v>
      </c>
      <c r="J26" s="24">
        <v>5370</v>
      </c>
      <c r="K26" s="24">
        <v>5174</v>
      </c>
      <c r="L26" s="24">
        <v>5123</v>
      </c>
      <c r="M26" s="24">
        <v>5140</v>
      </c>
      <c r="N26" s="24">
        <v>5172</v>
      </c>
      <c r="O26" s="24">
        <v>5121</v>
      </c>
      <c r="P26" s="24">
        <v>5491</v>
      </c>
      <c r="Q26" s="24">
        <v>5156</v>
      </c>
      <c r="R26" s="24">
        <v>5213</v>
      </c>
      <c r="S26" s="24">
        <v>5416</v>
      </c>
      <c r="T26" s="24">
        <v>5325</v>
      </c>
      <c r="U26" s="24">
        <v>5305</v>
      </c>
      <c r="V26" s="24">
        <v>5225</v>
      </c>
      <c r="W26" s="24">
        <v>5089</v>
      </c>
      <c r="X26" s="24">
        <v>5059</v>
      </c>
      <c r="Y26" s="24">
        <v>4970</v>
      </c>
      <c r="Z26" s="24">
        <v>4890</v>
      </c>
      <c r="AA26" s="24">
        <v>4772</v>
      </c>
      <c r="AB26" s="24">
        <v>4851</v>
      </c>
      <c r="AC26" s="24">
        <f>AC25*AB27</f>
        <v>5030.4218481405387</v>
      </c>
      <c r="AD26" s="24">
        <f>AD25*AB27</f>
        <v>5397.1637667183768</v>
      </c>
      <c r="AE26" s="24">
        <f>AE25*AB27</f>
        <v>5693.533541570584</v>
      </c>
      <c r="AF26" s="25"/>
    </row>
    <row r="27" spans="1:32" ht="15.75" x14ac:dyDescent="0.25">
      <c r="A27" s="16"/>
      <c r="B27" s="27">
        <f>B26/B25</f>
        <v>4.0004802497298597E-2</v>
      </c>
      <c r="C27" s="27">
        <f t="shared" ref="C27:AB27" si="1">C26/C25</f>
        <v>3.6420607738832614E-2</v>
      </c>
      <c r="D27" s="27">
        <f t="shared" si="1"/>
        <v>3.3623282003673129E-2</v>
      </c>
      <c r="E27" s="27">
        <f t="shared" si="1"/>
        <v>3.3189014024649383E-2</v>
      </c>
      <c r="F27" s="27">
        <f t="shared" si="1"/>
        <v>3.1397627902301738E-2</v>
      </c>
      <c r="G27" s="27">
        <f t="shared" si="1"/>
        <v>3.0840051665350546E-2</v>
      </c>
      <c r="H27" s="27">
        <f t="shared" si="1"/>
        <v>3.0161680636902465E-2</v>
      </c>
      <c r="I27" s="27">
        <f t="shared" si="1"/>
        <v>2.888074561183341E-2</v>
      </c>
      <c r="J27" s="27">
        <f t="shared" si="1"/>
        <v>2.8768884603021537E-2</v>
      </c>
      <c r="K27" s="27">
        <f t="shared" si="1"/>
        <v>2.6656500033488066E-2</v>
      </c>
      <c r="L27" s="27">
        <f t="shared" si="1"/>
        <v>2.5482998069997414E-2</v>
      </c>
      <c r="M27" s="27">
        <f t="shared" si="1"/>
        <v>2.4743419405772824E-2</v>
      </c>
      <c r="N27" s="27">
        <f t="shared" si="1"/>
        <v>2.3980081510021838E-2</v>
      </c>
      <c r="O27" s="27">
        <f t="shared" si="1"/>
        <v>2.2844371880143998E-2</v>
      </c>
      <c r="P27" s="27">
        <f t="shared" si="1"/>
        <v>2.3561669698946141E-2</v>
      </c>
      <c r="Q27" s="27">
        <f t="shared" si="1"/>
        <v>2.1608210784827313E-2</v>
      </c>
      <c r="R27" s="27">
        <f t="shared" si="1"/>
        <v>2.1278419527327647E-2</v>
      </c>
      <c r="S27" s="27">
        <f t="shared" si="1"/>
        <v>2.1625592946926259E-2</v>
      </c>
      <c r="T27" s="27">
        <f t="shared" si="1"/>
        <v>2.0830643930947881E-2</v>
      </c>
      <c r="U27" s="27">
        <f t="shared" si="1"/>
        <v>2.0614510594809263E-2</v>
      </c>
      <c r="V27" s="27">
        <f t="shared" si="1"/>
        <v>2.0146287106761827E-2</v>
      </c>
      <c r="W27" s="27">
        <f t="shared" si="1"/>
        <v>1.9485168834450728E-2</v>
      </c>
      <c r="X27" s="27">
        <f t="shared" si="1"/>
        <v>1.9176316737107443E-2</v>
      </c>
      <c r="Y27" s="27">
        <f t="shared" si="1"/>
        <v>1.849694632908189E-2</v>
      </c>
      <c r="Z27" s="27">
        <f t="shared" si="1"/>
        <v>1.7778585711688784E-2</v>
      </c>
      <c r="AA27" s="27">
        <f t="shared" si="1"/>
        <v>1.6959513249175481E-2</v>
      </c>
      <c r="AB27" s="27">
        <f t="shared" si="1"/>
        <v>1.6948974885749025E-2</v>
      </c>
      <c r="AC27" s="25"/>
      <c r="AD27" s="25"/>
      <c r="AE27" s="25"/>
      <c r="AF27" s="25"/>
    </row>
    <row r="28" spans="1:32" ht="15.75" x14ac:dyDescent="0.25">
      <c r="A28" s="9" t="s">
        <v>13</v>
      </c>
      <c r="B28" s="7">
        <v>6059</v>
      </c>
      <c r="C28" s="7">
        <v>4836</v>
      </c>
      <c r="D28" s="7">
        <v>4644</v>
      </c>
      <c r="E28" s="7">
        <v>6451</v>
      </c>
      <c r="F28" s="7">
        <v>5138</v>
      </c>
      <c r="G28" s="7">
        <v>5565</v>
      </c>
      <c r="H28" s="7">
        <v>4202</v>
      </c>
      <c r="I28" s="7">
        <v>4159</v>
      </c>
      <c r="J28" s="7">
        <v>4386</v>
      </c>
      <c r="K28" s="7">
        <v>4942</v>
      </c>
      <c r="L28" s="7">
        <v>5011</v>
      </c>
      <c r="M28" s="7">
        <v>6170</v>
      </c>
      <c r="N28" s="7">
        <v>8590</v>
      </c>
      <c r="O28" s="7">
        <v>10302</v>
      </c>
      <c r="P28" s="7">
        <v>8951</v>
      </c>
      <c r="Q28" s="7">
        <v>11181</v>
      </c>
      <c r="R28" s="7">
        <v>10527</v>
      </c>
      <c r="S28" s="7">
        <v>10010</v>
      </c>
      <c r="T28" s="7">
        <v>9852</v>
      </c>
      <c r="U28" s="7">
        <v>8814</v>
      </c>
      <c r="V28" s="7">
        <v>9443</v>
      </c>
      <c r="W28" s="7">
        <v>9787</v>
      </c>
      <c r="X28" s="7">
        <v>11232</v>
      </c>
      <c r="Y28" s="7">
        <v>11969</v>
      </c>
      <c r="Z28" s="7">
        <v>13983</v>
      </c>
      <c r="AA28" s="7">
        <v>14194</v>
      </c>
      <c r="AB28" s="7">
        <v>15308</v>
      </c>
      <c r="AC28" s="7">
        <v>17017</v>
      </c>
      <c r="AD28" s="7">
        <v>18232</v>
      </c>
      <c r="AE28" s="7">
        <v>18662</v>
      </c>
      <c r="AF28" s="25"/>
    </row>
    <row r="29" spans="1:32" ht="15.75" x14ac:dyDescent="0.25">
      <c r="A29" s="9" t="s">
        <v>14</v>
      </c>
      <c r="B29" s="7">
        <v>2576</v>
      </c>
      <c r="C29" s="7">
        <v>2759</v>
      </c>
      <c r="D29" s="7">
        <v>2857</v>
      </c>
      <c r="E29" s="7">
        <v>3196</v>
      </c>
      <c r="F29" s="7">
        <v>3384</v>
      </c>
      <c r="G29" s="7">
        <v>3635</v>
      </c>
      <c r="H29" s="7">
        <v>3833</v>
      </c>
      <c r="I29" s="7">
        <v>4086</v>
      </c>
      <c r="J29" s="7">
        <v>4765</v>
      </c>
      <c r="K29" s="7">
        <v>5184</v>
      </c>
      <c r="L29" s="7">
        <v>5213</v>
      </c>
      <c r="M29" s="7">
        <v>5467</v>
      </c>
      <c r="N29" s="7">
        <v>5780</v>
      </c>
      <c r="O29" s="7">
        <v>6033</v>
      </c>
      <c r="P29" s="7">
        <v>6212</v>
      </c>
      <c r="Q29" s="7">
        <v>6186</v>
      </c>
      <c r="R29" s="7">
        <v>6475</v>
      </c>
      <c r="S29" s="7">
        <v>6665</v>
      </c>
      <c r="T29" s="7">
        <v>6817</v>
      </c>
      <c r="U29" s="7">
        <v>6464</v>
      </c>
      <c r="V29" s="7">
        <v>6273</v>
      </c>
      <c r="W29" s="7">
        <v>6236</v>
      </c>
      <c r="X29" s="7">
        <v>6415</v>
      </c>
      <c r="Y29" s="7">
        <v>6310</v>
      </c>
      <c r="Z29" s="7">
        <v>6547</v>
      </c>
      <c r="AA29" s="7">
        <v>8757</v>
      </c>
      <c r="AB29" s="7">
        <v>8186</v>
      </c>
      <c r="AC29" s="7">
        <v>7554</v>
      </c>
      <c r="AD29" s="7">
        <v>7571</v>
      </c>
      <c r="AE29" s="7">
        <v>8218</v>
      </c>
      <c r="AF29" s="25"/>
    </row>
    <row r="30" spans="1:32" ht="15.75" x14ac:dyDescent="0.25">
      <c r="A30" s="9" t="s">
        <v>15</v>
      </c>
      <c r="B30" s="7">
        <v>3171</v>
      </c>
      <c r="C30" s="7">
        <v>3305</v>
      </c>
      <c r="D30" s="7">
        <v>3477</v>
      </c>
      <c r="E30" s="7">
        <v>3698</v>
      </c>
      <c r="F30" s="7">
        <v>3690</v>
      </c>
      <c r="G30" s="7">
        <v>3445</v>
      </c>
      <c r="H30" s="7">
        <v>3451</v>
      </c>
      <c r="I30" s="7">
        <v>3665</v>
      </c>
      <c r="J30" s="7">
        <v>3884</v>
      </c>
      <c r="K30" s="7">
        <v>4234</v>
      </c>
      <c r="L30" s="7">
        <v>4712</v>
      </c>
      <c r="M30" s="7">
        <v>4876</v>
      </c>
      <c r="N30" s="7">
        <v>4645</v>
      </c>
      <c r="O30" s="7">
        <v>5583</v>
      </c>
      <c r="P30" s="7">
        <v>7841</v>
      </c>
      <c r="Q30" s="7">
        <v>8283</v>
      </c>
      <c r="R30" s="7">
        <v>8504</v>
      </c>
      <c r="S30" s="7">
        <v>9481</v>
      </c>
      <c r="T30" s="7">
        <v>11309</v>
      </c>
      <c r="U30" s="7">
        <v>11243</v>
      </c>
      <c r="V30" s="7">
        <v>11769</v>
      </c>
      <c r="W30" s="7">
        <v>12163</v>
      </c>
      <c r="X30" s="7">
        <v>12116</v>
      </c>
      <c r="Y30" s="7">
        <v>12233</v>
      </c>
      <c r="Z30" s="7">
        <v>12519</v>
      </c>
      <c r="AA30" s="7">
        <v>13338</v>
      </c>
      <c r="AB30" s="7">
        <v>10882</v>
      </c>
      <c r="AC30" s="7">
        <v>11567</v>
      </c>
      <c r="AD30" s="7">
        <v>12974</v>
      </c>
      <c r="AE30" s="7">
        <v>13715</v>
      </c>
      <c r="AF30" s="25"/>
    </row>
    <row r="31" spans="1:32" ht="15.75" x14ac:dyDescent="0.25">
      <c r="A31" s="9" t="s">
        <v>16</v>
      </c>
      <c r="B31" s="7">
        <v>1280</v>
      </c>
      <c r="C31" s="10">
        <v>963</v>
      </c>
      <c r="D31" s="10">
        <v>843</v>
      </c>
      <c r="E31" s="10">
        <v>692</v>
      </c>
      <c r="F31" s="10">
        <v>580</v>
      </c>
      <c r="G31" s="10">
        <v>515</v>
      </c>
      <c r="H31" s="10">
        <v>562</v>
      </c>
      <c r="I31" s="10">
        <v>555</v>
      </c>
      <c r="J31" s="10">
        <v>657</v>
      </c>
      <c r="K31" s="10">
        <v>841</v>
      </c>
      <c r="L31" s="10">
        <v>912</v>
      </c>
      <c r="M31" s="10">
        <v>919</v>
      </c>
      <c r="N31" s="10">
        <v>748</v>
      </c>
      <c r="O31" s="10">
        <v>818</v>
      </c>
      <c r="P31" s="7">
        <v>2631</v>
      </c>
      <c r="Q31" s="7">
        <v>3124</v>
      </c>
      <c r="R31" s="7">
        <v>2922</v>
      </c>
      <c r="S31" s="7">
        <v>3638</v>
      </c>
      <c r="T31" s="7">
        <v>3841</v>
      </c>
      <c r="U31" s="7">
        <v>3502</v>
      </c>
      <c r="V31" s="7">
        <v>2557</v>
      </c>
      <c r="W31" s="7">
        <v>2018</v>
      </c>
      <c r="X31" s="7">
        <v>1303</v>
      </c>
      <c r="Y31" s="10">
        <v>886</v>
      </c>
      <c r="Z31" s="10">
        <v>797</v>
      </c>
      <c r="AA31" s="7">
        <v>14482</v>
      </c>
      <c r="AB31" s="7">
        <v>7240</v>
      </c>
      <c r="AC31" s="7">
        <v>1184</v>
      </c>
      <c r="AD31" s="7">
        <v>1103</v>
      </c>
      <c r="AE31" s="7">
        <v>1216</v>
      </c>
      <c r="AF31" s="25"/>
    </row>
    <row r="32" spans="1:32" ht="15.75" x14ac:dyDescent="0.25">
      <c r="A32" s="9" t="s">
        <v>17</v>
      </c>
      <c r="B32" s="7">
        <v>3144</v>
      </c>
      <c r="C32" s="7">
        <v>3604</v>
      </c>
      <c r="D32" s="7">
        <v>4287</v>
      </c>
      <c r="E32" s="7">
        <v>4641</v>
      </c>
      <c r="F32" s="7">
        <v>5015</v>
      </c>
      <c r="G32" s="7">
        <v>5256</v>
      </c>
      <c r="H32" s="7">
        <v>5377</v>
      </c>
      <c r="I32" s="7">
        <v>5128</v>
      </c>
      <c r="J32" s="7">
        <v>5296</v>
      </c>
      <c r="K32" s="7">
        <v>5473</v>
      </c>
      <c r="L32" s="7">
        <v>5407</v>
      </c>
      <c r="M32" s="7">
        <v>5317</v>
      </c>
      <c r="N32" s="7">
        <v>6095</v>
      </c>
      <c r="O32" s="7">
        <v>6363</v>
      </c>
      <c r="P32" s="7">
        <v>6299</v>
      </c>
      <c r="Q32" s="7">
        <v>6039</v>
      </c>
      <c r="R32" s="7">
        <v>6279</v>
      </c>
      <c r="S32" s="7">
        <v>6417</v>
      </c>
      <c r="T32" s="7">
        <v>6462</v>
      </c>
      <c r="U32" s="7">
        <v>6416</v>
      </c>
      <c r="V32" s="7">
        <v>6317</v>
      </c>
      <c r="W32" s="7">
        <v>6447</v>
      </c>
      <c r="X32" s="7">
        <v>6434</v>
      </c>
      <c r="Y32" s="7">
        <v>6267</v>
      </c>
      <c r="Z32" s="7">
        <v>6026</v>
      </c>
      <c r="AA32" s="7">
        <v>5679</v>
      </c>
      <c r="AB32" s="7">
        <v>8076</v>
      </c>
      <c r="AC32" s="7">
        <v>16004</v>
      </c>
      <c r="AD32" s="7">
        <v>18885</v>
      </c>
      <c r="AE32" s="7">
        <v>20456</v>
      </c>
      <c r="AF32" s="25"/>
    </row>
    <row r="33" spans="1:33" ht="15.75" x14ac:dyDescent="0.25">
      <c r="A33" s="9" t="s">
        <v>18</v>
      </c>
      <c r="B33" s="10">
        <v>904</v>
      </c>
      <c r="C33" s="10">
        <v>850</v>
      </c>
      <c r="D33" s="10">
        <v>918</v>
      </c>
      <c r="E33" s="10">
        <v>687</v>
      </c>
      <c r="F33" s="10">
        <v>649</v>
      </c>
      <c r="G33" s="10">
        <v>524</v>
      </c>
      <c r="H33" s="10">
        <v>552</v>
      </c>
      <c r="I33" s="10">
        <v>733</v>
      </c>
      <c r="J33" s="10">
        <v>827</v>
      </c>
      <c r="K33" s="10">
        <v>826</v>
      </c>
      <c r="L33" s="10">
        <v>719</v>
      </c>
      <c r="M33" s="10">
        <v>865</v>
      </c>
      <c r="N33" s="10">
        <v>801</v>
      </c>
      <c r="O33" s="10">
        <v>889</v>
      </c>
      <c r="P33" s="10">
        <v>881</v>
      </c>
      <c r="Q33" s="10">
        <v>958</v>
      </c>
      <c r="R33" s="10">
        <v>816</v>
      </c>
      <c r="S33" s="10">
        <v>641</v>
      </c>
      <c r="T33" s="10">
        <v>697</v>
      </c>
      <c r="U33" s="10">
        <v>657</v>
      </c>
      <c r="V33" s="10">
        <v>672</v>
      </c>
      <c r="W33" s="10">
        <v>681</v>
      </c>
      <c r="X33" s="10">
        <v>748</v>
      </c>
      <c r="Y33" s="10">
        <v>971</v>
      </c>
      <c r="Z33" s="7">
        <v>1282</v>
      </c>
      <c r="AA33" s="7">
        <v>1277</v>
      </c>
      <c r="AB33" s="7">
        <v>1392</v>
      </c>
      <c r="AC33" s="7">
        <v>1433</v>
      </c>
      <c r="AD33" s="7">
        <v>1479</v>
      </c>
      <c r="AE33" s="7">
        <v>1629</v>
      </c>
      <c r="AF33" s="25"/>
    </row>
    <row r="34" spans="1:33" ht="15.75" x14ac:dyDescent="0.25">
      <c r="A34" s="4"/>
      <c r="B34" s="34">
        <f t="shared" ref="B34:AE34" si="2">B23/B49</f>
        <v>0.7047178281422839</v>
      </c>
      <c r="C34" s="34">
        <f t="shared" si="2"/>
        <v>0.70739426886575141</v>
      </c>
      <c r="D34" s="34">
        <f t="shared" si="2"/>
        <v>0.70923179006399961</v>
      </c>
      <c r="E34" s="34">
        <f t="shared" si="2"/>
        <v>0.70907892376307435</v>
      </c>
      <c r="F34" s="34">
        <f t="shared" si="2"/>
        <v>0.70737680438028872</v>
      </c>
      <c r="G34" s="34">
        <f t="shared" si="2"/>
        <v>0.69180530677919794</v>
      </c>
      <c r="H34" s="34">
        <f t="shared" si="2"/>
        <v>0.67947225037557779</v>
      </c>
      <c r="I34" s="34">
        <f t="shared" si="2"/>
        <v>0.67297017497258604</v>
      </c>
      <c r="J34" s="34">
        <f t="shared" si="2"/>
        <v>0.67396640531665564</v>
      </c>
      <c r="K34" s="34">
        <f t="shared" si="2"/>
        <v>0.66402717719382542</v>
      </c>
      <c r="L34" s="34">
        <f t="shared" si="2"/>
        <v>0.65968360271670967</v>
      </c>
      <c r="M34" s="34">
        <f t="shared" si="2"/>
        <v>0.65472935875883698</v>
      </c>
      <c r="N34" s="34">
        <f t="shared" si="2"/>
        <v>0.6621582482198578</v>
      </c>
      <c r="O34" s="34">
        <f t="shared" si="2"/>
        <v>0.65910888547147739</v>
      </c>
      <c r="P34" s="34">
        <f t="shared" si="2"/>
        <v>0.66016507665337376</v>
      </c>
      <c r="Q34" s="34">
        <f t="shared" si="2"/>
        <v>0.66508143117193508</v>
      </c>
      <c r="R34" s="34">
        <f t="shared" si="2"/>
        <v>0.67262207345028346</v>
      </c>
      <c r="S34" s="34">
        <f t="shared" si="2"/>
        <v>0.68072200660591498</v>
      </c>
      <c r="T34" s="34">
        <f t="shared" si="2"/>
        <v>0.6862941963016973</v>
      </c>
      <c r="U34" s="34">
        <f t="shared" si="2"/>
        <v>0.67221520822441339</v>
      </c>
      <c r="V34" s="34">
        <f t="shared" si="2"/>
        <v>0.66750597387036981</v>
      </c>
      <c r="W34" s="34">
        <f t="shared" si="2"/>
        <v>0.66464271321091639</v>
      </c>
      <c r="X34" s="34">
        <f t="shared" si="2"/>
        <v>0.66243193396360889</v>
      </c>
      <c r="Y34" s="34">
        <f t="shared" si="2"/>
        <v>0.66086431088871733</v>
      </c>
      <c r="Z34" s="34">
        <f t="shared" si="2"/>
        <v>0.66167660285048846</v>
      </c>
      <c r="AA34" s="34">
        <f t="shared" si="2"/>
        <v>0.64878986741155986</v>
      </c>
      <c r="AB34" s="34">
        <f t="shared" si="2"/>
        <v>0.63903240290779295</v>
      </c>
      <c r="AC34" s="34">
        <f t="shared" si="2"/>
        <v>0.64844012262108097</v>
      </c>
      <c r="AD34" s="34">
        <f t="shared" si="2"/>
        <v>0.67239842465437216</v>
      </c>
      <c r="AE34" s="34">
        <f t="shared" si="2"/>
        <v>0.68131014233935483</v>
      </c>
    </row>
    <row r="35" spans="1:33" ht="15.75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1:33" ht="18.75" x14ac:dyDescent="0.3">
      <c r="A36" s="39" t="s">
        <v>19</v>
      </c>
      <c r="B36" s="7">
        <v>15171</v>
      </c>
      <c r="C36" s="7">
        <v>15691</v>
      </c>
      <c r="D36" s="7">
        <v>16018</v>
      </c>
      <c r="E36" s="7">
        <v>15959</v>
      </c>
      <c r="F36" s="7">
        <v>17195</v>
      </c>
      <c r="G36" s="7">
        <v>17946</v>
      </c>
      <c r="H36" s="7">
        <v>19052</v>
      </c>
      <c r="I36" s="7">
        <v>21919</v>
      </c>
      <c r="J36" s="7">
        <v>23468</v>
      </c>
      <c r="K36" s="7">
        <v>24814</v>
      </c>
      <c r="L36" s="7">
        <v>25178</v>
      </c>
      <c r="M36" s="7">
        <v>27214</v>
      </c>
      <c r="N36" s="7">
        <v>29102</v>
      </c>
      <c r="O36" s="7">
        <v>30525</v>
      </c>
      <c r="P36" s="7">
        <v>34436</v>
      </c>
      <c r="Q36" s="7">
        <v>33403</v>
      </c>
      <c r="R36" s="7">
        <v>32810</v>
      </c>
      <c r="S36" s="7">
        <v>32639</v>
      </c>
      <c r="T36" s="7">
        <v>33581</v>
      </c>
      <c r="U36" s="7">
        <v>41013</v>
      </c>
      <c r="V36" s="7">
        <v>44845</v>
      </c>
      <c r="W36" s="7">
        <v>46795</v>
      </c>
      <c r="X36" s="7">
        <v>48823</v>
      </c>
      <c r="Y36" s="7">
        <v>50993</v>
      </c>
      <c r="Z36" s="7">
        <v>53955</v>
      </c>
      <c r="AA36" s="7">
        <v>68799</v>
      </c>
      <c r="AB36" s="7">
        <v>69739</v>
      </c>
      <c r="AC36" s="7">
        <v>67197</v>
      </c>
      <c r="AD36" s="7">
        <v>60731</v>
      </c>
      <c r="AE36" s="7">
        <v>57422</v>
      </c>
      <c r="AF36" s="25"/>
    </row>
    <row r="37" spans="1:33" ht="15.75" x14ac:dyDescent="0.25">
      <c r="A37" s="8" t="s">
        <v>12</v>
      </c>
      <c r="B37" s="7">
        <v>12035</v>
      </c>
      <c r="C37" s="7">
        <v>12205</v>
      </c>
      <c r="D37" s="7">
        <v>12095</v>
      </c>
      <c r="E37" s="7">
        <v>11994</v>
      </c>
      <c r="F37" s="7">
        <v>12784</v>
      </c>
      <c r="G37" s="7">
        <v>13424</v>
      </c>
      <c r="H37" s="7">
        <v>14053</v>
      </c>
      <c r="I37" s="7">
        <v>16663</v>
      </c>
      <c r="J37" s="7">
        <v>17890</v>
      </c>
      <c r="K37" s="7">
        <v>18996</v>
      </c>
      <c r="L37" s="7">
        <v>19235</v>
      </c>
      <c r="M37" s="7">
        <v>20758</v>
      </c>
      <c r="N37" s="7">
        <v>22069</v>
      </c>
      <c r="O37" s="7">
        <v>23113</v>
      </c>
      <c r="P37" s="7">
        <v>25764</v>
      </c>
      <c r="Q37" s="7">
        <v>24311</v>
      </c>
      <c r="R37" s="7">
        <v>23965</v>
      </c>
      <c r="S37" s="7">
        <v>24452</v>
      </c>
      <c r="T37" s="7">
        <v>25367</v>
      </c>
      <c r="U37" s="7">
        <v>32571</v>
      </c>
      <c r="V37" s="7">
        <v>36540</v>
      </c>
      <c r="W37" s="7">
        <v>37865</v>
      </c>
      <c r="X37" s="7">
        <v>39341</v>
      </c>
      <c r="Y37" s="7">
        <v>41145</v>
      </c>
      <c r="Z37" s="7">
        <v>44999</v>
      </c>
      <c r="AA37" s="7">
        <v>60072</v>
      </c>
      <c r="AB37" s="7">
        <v>60580</v>
      </c>
      <c r="AC37" s="7">
        <v>55336</v>
      </c>
      <c r="AD37" s="7">
        <v>45604</v>
      </c>
      <c r="AE37" s="7">
        <v>45921</v>
      </c>
      <c r="AF37" s="25"/>
    </row>
    <row r="38" spans="1:33" ht="15.75" x14ac:dyDescent="0.25">
      <c r="A38" s="11" t="s">
        <v>20</v>
      </c>
      <c r="B38" s="12">
        <v>1760</v>
      </c>
      <c r="C38" s="12">
        <v>1772</v>
      </c>
      <c r="D38" s="12">
        <v>1862</v>
      </c>
      <c r="E38" s="12">
        <v>1921</v>
      </c>
      <c r="F38" s="12">
        <v>2057</v>
      </c>
      <c r="G38" s="12">
        <v>2277</v>
      </c>
      <c r="H38" s="12">
        <v>2412</v>
      </c>
      <c r="I38" s="12">
        <v>3003</v>
      </c>
      <c r="J38" s="12">
        <v>3104</v>
      </c>
      <c r="K38" s="12">
        <v>3341</v>
      </c>
      <c r="L38" s="12">
        <v>3403</v>
      </c>
      <c r="M38" s="12">
        <v>3486</v>
      </c>
      <c r="N38" s="12">
        <v>3564</v>
      </c>
      <c r="O38" s="12">
        <v>3690</v>
      </c>
      <c r="P38" s="12">
        <v>3743</v>
      </c>
      <c r="Q38" s="12">
        <v>3960</v>
      </c>
      <c r="R38" s="12">
        <v>3842</v>
      </c>
      <c r="S38" s="12">
        <v>4075</v>
      </c>
      <c r="T38" s="12">
        <v>4393</v>
      </c>
      <c r="U38" s="12">
        <v>4606</v>
      </c>
      <c r="V38" s="12">
        <v>4740</v>
      </c>
      <c r="W38" s="12">
        <v>4727</v>
      </c>
      <c r="X38" s="12">
        <v>4805</v>
      </c>
      <c r="Y38" s="12">
        <v>4835</v>
      </c>
      <c r="Z38" s="12">
        <v>4714</v>
      </c>
      <c r="AA38" s="12">
        <v>4839</v>
      </c>
      <c r="AB38" s="12">
        <v>4913</v>
      </c>
      <c r="AC38" s="12">
        <v>5159</v>
      </c>
      <c r="AD38" s="12">
        <v>5640</v>
      </c>
      <c r="AE38" s="12">
        <v>6181</v>
      </c>
      <c r="AF38" s="25"/>
    </row>
    <row r="39" spans="1:33" ht="15.75" x14ac:dyDescent="0.25">
      <c r="A39" s="9" t="s">
        <v>21</v>
      </c>
      <c r="B39" s="7">
        <v>1388</v>
      </c>
      <c r="C39" s="7">
        <v>1466</v>
      </c>
      <c r="D39" s="7">
        <v>1356</v>
      </c>
      <c r="E39" s="7">
        <v>1264</v>
      </c>
      <c r="F39" s="7">
        <v>1122</v>
      </c>
      <c r="G39" s="7">
        <v>1120</v>
      </c>
      <c r="H39" s="7">
        <v>1219</v>
      </c>
      <c r="I39" s="7">
        <v>1186</v>
      </c>
      <c r="J39" s="7">
        <v>1288</v>
      </c>
      <c r="K39" s="7">
        <v>1309</v>
      </c>
      <c r="L39" s="7">
        <v>1002</v>
      </c>
      <c r="M39" s="7">
        <v>1060</v>
      </c>
      <c r="N39" s="7">
        <v>1095</v>
      </c>
      <c r="O39" s="10">
        <v>963</v>
      </c>
      <c r="P39" s="10">
        <v>908</v>
      </c>
      <c r="Q39" s="10">
        <v>828</v>
      </c>
      <c r="R39" s="10">
        <v>787</v>
      </c>
      <c r="S39" s="10">
        <v>763</v>
      </c>
      <c r="T39" s="10">
        <v>711</v>
      </c>
      <c r="U39" s="10">
        <v>665</v>
      </c>
      <c r="V39" s="10">
        <v>604</v>
      </c>
      <c r="W39" s="10">
        <v>553</v>
      </c>
      <c r="X39" s="10">
        <v>502</v>
      </c>
      <c r="Y39" s="10">
        <v>453</v>
      </c>
      <c r="Z39" s="10">
        <v>408</v>
      </c>
      <c r="AA39" s="10">
        <v>366</v>
      </c>
      <c r="AB39" s="10">
        <v>326</v>
      </c>
      <c r="AC39" s="10">
        <v>293</v>
      </c>
      <c r="AD39" s="10">
        <v>264</v>
      </c>
      <c r="AE39" s="10">
        <v>242</v>
      </c>
      <c r="AF39" s="25"/>
    </row>
    <row r="40" spans="1:33" ht="15.75" x14ac:dyDescent="0.25">
      <c r="A40" s="43" t="s">
        <v>22</v>
      </c>
      <c r="B40" s="41">
        <v>7479</v>
      </c>
      <c r="C40" s="41">
        <v>7492</v>
      </c>
      <c r="D40" s="41">
        <v>7375</v>
      </c>
      <c r="E40" s="41">
        <v>7356</v>
      </c>
      <c r="F40" s="41">
        <v>7440</v>
      </c>
      <c r="G40" s="41">
        <v>7749</v>
      </c>
      <c r="H40" s="41">
        <v>7749</v>
      </c>
      <c r="I40" s="41">
        <v>9679</v>
      </c>
      <c r="J40" s="41">
        <v>10546</v>
      </c>
      <c r="K40" s="41">
        <v>11012</v>
      </c>
      <c r="L40" s="41">
        <v>11558</v>
      </c>
      <c r="M40" s="41">
        <v>12221</v>
      </c>
      <c r="N40" s="41">
        <v>13083</v>
      </c>
      <c r="O40" s="41">
        <v>13868</v>
      </c>
      <c r="P40" s="41">
        <v>14860</v>
      </c>
      <c r="Q40" s="41">
        <v>15086</v>
      </c>
      <c r="R40" s="41">
        <v>14594</v>
      </c>
      <c r="S40" s="41">
        <v>15003</v>
      </c>
      <c r="T40" s="41">
        <v>15464</v>
      </c>
      <c r="U40" s="41">
        <v>15742</v>
      </c>
      <c r="V40" s="41">
        <v>15864</v>
      </c>
      <c r="W40" s="41">
        <v>16054</v>
      </c>
      <c r="X40" s="41">
        <v>16192</v>
      </c>
      <c r="Y40" s="41">
        <v>16586</v>
      </c>
      <c r="Z40" s="41">
        <v>17120</v>
      </c>
      <c r="AA40" s="41">
        <v>17517</v>
      </c>
      <c r="AB40" s="41">
        <v>18287</v>
      </c>
      <c r="AC40" s="41">
        <v>18824</v>
      </c>
      <c r="AD40" s="41">
        <v>19827</v>
      </c>
      <c r="AE40" s="41">
        <v>21056</v>
      </c>
      <c r="AF40" s="25"/>
      <c r="AG40" s="47" t="s">
        <v>57</v>
      </c>
    </row>
    <row r="41" spans="1:33" ht="15.75" x14ac:dyDescent="0.25">
      <c r="A41" s="43" t="s">
        <v>23</v>
      </c>
      <c r="B41" s="44">
        <v>770</v>
      </c>
      <c r="C41" s="44">
        <v>773</v>
      </c>
      <c r="D41" s="44">
        <v>768</v>
      </c>
      <c r="E41" s="44">
        <v>757</v>
      </c>
      <c r="F41" s="44">
        <v>811</v>
      </c>
      <c r="G41" s="44">
        <v>749</v>
      </c>
      <c r="H41" s="44">
        <v>712</v>
      </c>
      <c r="I41" s="44">
        <v>840</v>
      </c>
      <c r="J41" s="44">
        <v>891</v>
      </c>
      <c r="K41" s="44">
        <v>931</v>
      </c>
      <c r="L41" s="41">
        <v>1001</v>
      </c>
      <c r="M41" s="44">
        <v>984</v>
      </c>
      <c r="N41" s="41">
        <v>1040</v>
      </c>
      <c r="O41" s="41">
        <v>1082</v>
      </c>
      <c r="P41" s="41">
        <v>1153</v>
      </c>
      <c r="Q41" s="41">
        <v>1120</v>
      </c>
      <c r="R41" s="41">
        <v>1127</v>
      </c>
      <c r="S41" s="41">
        <v>1126</v>
      </c>
      <c r="T41" s="41">
        <v>1139</v>
      </c>
      <c r="U41" s="41">
        <v>1140</v>
      </c>
      <c r="V41" s="41">
        <v>1132</v>
      </c>
      <c r="W41" s="41">
        <v>1139</v>
      </c>
      <c r="X41" s="41">
        <v>1136</v>
      </c>
      <c r="Y41" s="41">
        <v>1139</v>
      </c>
      <c r="Z41" s="41">
        <v>1146</v>
      </c>
      <c r="AA41" s="41">
        <v>1128</v>
      </c>
      <c r="AB41" s="41">
        <v>1116</v>
      </c>
      <c r="AC41" s="41">
        <v>1102</v>
      </c>
      <c r="AD41" s="41">
        <v>1123</v>
      </c>
      <c r="AE41" s="41">
        <v>1174</v>
      </c>
      <c r="AF41" s="25"/>
      <c r="AG41" s="47" t="s">
        <v>57</v>
      </c>
    </row>
    <row r="42" spans="1:33" ht="15.75" x14ac:dyDescent="0.25">
      <c r="A42" s="43" t="s">
        <v>24</v>
      </c>
      <c r="B42" s="44">
        <v>121</v>
      </c>
      <c r="C42" s="44">
        <v>121</v>
      </c>
      <c r="D42" s="44">
        <v>123</v>
      </c>
      <c r="E42" s="44">
        <v>124</v>
      </c>
      <c r="F42" s="44">
        <v>148</v>
      </c>
      <c r="G42" s="44">
        <v>127</v>
      </c>
      <c r="H42" s="44">
        <v>129</v>
      </c>
      <c r="I42" s="44">
        <v>134</v>
      </c>
      <c r="J42" s="44">
        <v>158</v>
      </c>
      <c r="K42" s="44">
        <v>157</v>
      </c>
      <c r="L42" s="44">
        <v>164</v>
      </c>
      <c r="M42" s="44">
        <v>158</v>
      </c>
      <c r="N42" s="44">
        <v>164</v>
      </c>
      <c r="O42" s="44">
        <v>168</v>
      </c>
      <c r="P42" s="44">
        <v>177</v>
      </c>
      <c r="Q42" s="44">
        <v>168</v>
      </c>
      <c r="R42" s="44">
        <v>177</v>
      </c>
      <c r="S42" s="44">
        <v>180</v>
      </c>
      <c r="T42" s="44">
        <v>184</v>
      </c>
      <c r="U42" s="44">
        <v>186</v>
      </c>
      <c r="V42" s="44">
        <v>191</v>
      </c>
      <c r="W42" s="44">
        <v>193</v>
      </c>
      <c r="X42" s="44">
        <v>194</v>
      </c>
      <c r="Y42" s="44">
        <v>197</v>
      </c>
      <c r="Z42" s="44">
        <v>199</v>
      </c>
      <c r="AA42" s="44">
        <v>215</v>
      </c>
      <c r="AB42" s="44">
        <v>237</v>
      </c>
      <c r="AC42" s="44">
        <v>239</v>
      </c>
      <c r="AD42" s="44">
        <v>251</v>
      </c>
      <c r="AE42" s="44">
        <v>259</v>
      </c>
      <c r="AF42" s="25"/>
      <c r="AG42" s="47" t="s">
        <v>57</v>
      </c>
    </row>
    <row r="43" spans="1:33" ht="15.75" x14ac:dyDescent="0.25">
      <c r="A43" s="9" t="s">
        <v>25</v>
      </c>
      <c r="B43" s="10">
        <v>517</v>
      </c>
      <c r="C43" s="10">
        <v>581</v>
      </c>
      <c r="D43" s="10">
        <v>611</v>
      </c>
      <c r="E43" s="10">
        <v>572</v>
      </c>
      <c r="F43" s="7">
        <v>1206</v>
      </c>
      <c r="G43" s="7">
        <v>1402</v>
      </c>
      <c r="H43" s="7">
        <v>1832</v>
      </c>
      <c r="I43" s="7">
        <v>1821</v>
      </c>
      <c r="J43" s="7">
        <v>1903</v>
      </c>
      <c r="K43" s="7">
        <v>2246</v>
      </c>
      <c r="L43" s="7">
        <v>2107</v>
      </c>
      <c r="M43" s="7">
        <v>2849</v>
      </c>
      <c r="N43" s="7">
        <v>3123</v>
      </c>
      <c r="O43" s="7">
        <v>3342</v>
      </c>
      <c r="P43" s="7">
        <v>4923</v>
      </c>
      <c r="Q43" s="7">
        <v>3149</v>
      </c>
      <c r="R43" s="7">
        <v>3438</v>
      </c>
      <c r="S43" s="7">
        <v>3305</v>
      </c>
      <c r="T43" s="7">
        <v>3476</v>
      </c>
      <c r="U43" s="7">
        <v>10232</v>
      </c>
      <c r="V43" s="7">
        <v>14009</v>
      </c>
      <c r="W43" s="7">
        <v>15199</v>
      </c>
      <c r="X43" s="7">
        <v>16512</v>
      </c>
      <c r="Y43" s="7">
        <v>17935</v>
      </c>
      <c r="Z43" s="7">
        <v>21412</v>
      </c>
      <c r="AA43" s="7">
        <v>36007</v>
      </c>
      <c r="AB43" s="7">
        <v>35701</v>
      </c>
      <c r="AC43" s="7">
        <v>29719</v>
      </c>
      <c r="AD43" s="7">
        <v>18499</v>
      </c>
      <c r="AE43" s="7">
        <v>17009</v>
      </c>
      <c r="AF43" s="25"/>
    </row>
    <row r="44" spans="1:33" ht="15.75" x14ac:dyDescent="0.25">
      <c r="A44" s="8" t="s">
        <v>2</v>
      </c>
      <c r="B44" s="7">
        <v>3136</v>
      </c>
      <c r="C44" s="7">
        <v>3486</v>
      </c>
      <c r="D44" s="7">
        <v>3923</v>
      </c>
      <c r="E44" s="7">
        <v>3965</v>
      </c>
      <c r="F44" s="7">
        <v>4411</v>
      </c>
      <c r="G44" s="7">
        <v>4522</v>
      </c>
      <c r="H44" s="7">
        <v>4999</v>
      </c>
      <c r="I44" s="7">
        <v>5256</v>
      </c>
      <c r="J44" s="7">
        <v>5578</v>
      </c>
      <c r="K44" s="7">
        <v>5818</v>
      </c>
      <c r="L44" s="7">
        <v>5943</v>
      </c>
      <c r="M44" s="7">
        <v>6456</v>
      </c>
      <c r="N44" s="7">
        <v>7033</v>
      </c>
      <c r="O44" s="7">
        <v>7412</v>
      </c>
      <c r="P44" s="7">
        <v>8672</v>
      </c>
      <c r="Q44" s="7">
        <v>9092</v>
      </c>
      <c r="R44" s="7">
        <v>8845</v>
      </c>
      <c r="S44" s="7">
        <v>8187</v>
      </c>
      <c r="T44" s="7">
        <v>8214</v>
      </c>
      <c r="U44" s="7">
        <v>8442</v>
      </c>
      <c r="V44" s="7">
        <v>8305</v>
      </c>
      <c r="W44" s="7">
        <v>8930</v>
      </c>
      <c r="X44" s="7">
        <v>9482</v>
      </c>
      <c r="Y44" s="7">
        <v>9848</v>
      </c>
      <c r="Z44" s="7">
        <v>8956</v>
      </c>
      <c r="AA44" s="7">
        <v>8727</v>
      </c>
      <c r="AB44" s="7">
        <v>9159</v>
      </c>
      <c r="AC44" s="7">
        <v>11861</v>
      </c>
      <c r="AD44" s="7">
        <v>15127</v>
      </c>
      <c r="AE44" s="7">
        <v>11501</v>
      </c>
      <c r="AF44" s="25"/>
    </row>
    <row r="45" spans="1:33" ht="15.75" x14ac:dyDescent="0.25">
      <c r="A45" s="15" t="s">
        <v>30</v>
      </c>
      <c r="B45" s="7">
        <v>1652</v>
      </c>
      <c r="C45" s="7">
        <v>1725</v>
      </c>
      <c r="D45" s="7">
        <v>2047</v>
      </c>
      <c r="E45" s="7">
        <v>2024</v>
      </c>
      <c r="F45" s="7">
        <v>2286</v>
      </c>
      <c r="G45" s="7">
        <v>2390</v>
      </c>
      <c r="H45" s="7">
        <v>2636</v>
      </c>
      <c r="I45" s="7">
        <v>2871</v>
      </c>
      <c r="J45" s="7">
        <v>3059</v>
      </c>
      <c r="K45" s="7">
        <v>3143</v>
      </c>
      <c r="L45" s="7">
        <v>3152</v>
      </c>
      <c r="M45" s="7">
        <v>3273</v>
      </c>
      <c r="N45" s="7">
        <v>3578</v>
      </c>
      <c r="O45" s="7">
        <v>3679</v>
      </c>
      <c r="P45" s="7">
        <v>4804</v>
      </c>
      <c r="Q45" s="7">
        <v>5059</v>
      </c>
      <c r="R45" s="7">
        <v>4716</v>
      </c>
      <c r="S45" s="7">
        <v>4277</v>
      </c>
      <c r="T45" s="7">
        <v>4300</v>
      </c>
      <c r="U45" s="7">
        <v>4594</v>
      </c>
      <c r="V45" s="7">
        <v>4545</v>
      </c>
      <c r="W45" s="7">
        <v>5083</v>
      </c>
      <c r="X45" s="7">
        <v>5915</v>
      </c>
      <c r="Y45" s="7">
        <v>6151</v>
      </c>
      <c r="Z45" s="7">
        <v>5481</v>
      </c>
      <c r="AA45" s="7">
        <v>5187</v>
      </c>
      <c r="AB45" s="7">
        <v>5536</v>
      </c>
      <c r="AC45" s="7">
        <v>8057</v>
      </c>
      <c r="AD45" s="7">
        <v>11101</v>
      </c>
      <c r="AE45" s="7">
        <v>7331</v>
      </c>
      <c r="AF45" s="25"/>
    </row>
    <row r="46" spans="1:33" ht="15.75" x14ac:dyDescent="0.25">
      <c r="A46" s="15" t="s">
        <v>32</v>
      </c>
      <c r="B46" s="7">
        <v>1484</v>
      </c>
      <c r="C46" s="7">
        <v>1761</v>
      </c>
      <c r="D46" s="7">
        <v>1876</v>
      </c>
      <c r="E46" s="7">
        <v>1941</v>
      </c>
      <c r="F46" s="7">
        <v>2125</v>
      </c>
      <c r="G46" s="7">
        <v>2132</v>
      </c>
      <c r="H46" s="7">
        <v>2363</v>
      </c>
      <c r="I46" s="7">
        <v>2385</v>
      </c>
      <c r="J46" s="7">
        <v>2519</v>
      </c>
      <c r="K46" s="7">
        <v>2675</v>
      </c>
      <c r="L46" s="7">
        <v>2791</v>
      </c>
      <c r="M46" s="7">
        <v>3183</v>
      </c>
      <c r="N46" s="7">
        <v>3455</v>
      </c>
      <c r="O46" s="7">
        <v>3733</v>
      </c>
      <c r="P46" s="7">
        <v>3868</v>
      </c>
      <c r="Q46" s="7">
        <v>4033</v>
      </c>
      <c r="R46" s="7">
        <v>4129</v>
      </c>
      <c r="S46" s="7">
        <v>3910</v>
      </c>
      <c r="T46" s="7">
        <v>3914</v>
      </c>
      <c r="U46" s="7">
        <v>3848</v>
      </c>
      <c r="V46" s="7">
        <v>3760</v>
      </c>
      <c r="W46" s="7">
        <v>3847</v>
      </c>
      <c r="X46" s="7">
        <v>3567</v>
      </c>
      <c r="Y46" s="7">
        <v>3697</v>
      </c>
      <c r="Z46" s="7">
        <v>3475</v>
      </c>
      <c r="AA46" s="7">
        <v>3540</v>
      </c>
      <c r="AB46" s="7">
        <v>3623</v>
      </c>
      <c r="AC46" s="7">
        <v>3804</v>
      </c>
      <c r="AD46" s="7">
        <v>4026</v>
      </c>
      <c r="AE46" s="7">
        <v>4170</v>
      </c>
      <c r="AF46" s="25"/>
    </row>
    <row r="47" spans="1:33" ht="15.75" x14ac:dyDescent="0.25">
      <c r="A47" s="5"/>
      <c r="B47" s="34">
        <f t="shared" ref="B47:AE47" si="3">B36/B49</f>
        <v>7.5254096043095881E-2</v>
      </c>
      <c r="C47" s="34">
        <f t="shared" si="3"/>
        <v>7.2288768082557825E-2</v>
      </c>
      <c r="D47" s="34">
        <f t="shared" si="3"/>
        <v>6.8571673195059829E-2</v>
      </c>
      <c r="E47" s="34">
        <f t="shared" si="3"/>
        <v>6.6582668229816386E-2</v>
      </c>
      <c r="F47" s="34">
        <f t="shared" si="3"/>
        <v>6.8471876555500244E-2</v>
      </c>
      <c r="G47" s="34">
        <f t="shared" si="3"/>
        <v>6.8103160387382733E-2</v>
      </c>
      <c r="H47" s="34">
        <f t="shared" si="3"/>
        <v>6.8473752686548928E-2</v>
      </c>
      <c r="I47" s="34">
        <f t="shared" si="3"/>
        <v>7.46442995988367E-2</v>
      </c>
      <c r="J47" s="34">
        <f t="shared" si="3"/>
        <v>7.6603189732274007E-2</v>
      </c>
      <c r="K47" s="34">
        <f t="shared" si="3"/>
        <v>7.6425077921917925E-2</v>
      </c>
      <c r="L47" s="34">
        <f t="shared" si="3"/>
        <v>7.4478784580069568E-2</v>
      </c>
      <c r="M47" s="34">
        <f t="shared" si="3"/>
        <v>7.7017993694565662E-2</v>
      </c>
      <c r="N47" s="34">
        <f t="shared" si="3"/>
        <v>7.9517571902443296E-2</v>
      </c>
      <c r="O47" s="34">
        <f t="shared" si="3"/>
        <v>7.9160907348673648E-2</v>
      </c>
      <c r="P47" s="34">
        <f t="shared" si="3"/>
        <v>8.5508117262031877E-2</v>
      </c>
      <c r="Q47" s="34">
        <f t="shared" si="3"/>
        <v>8.0965781698044151E-2</v>
      </c>
      <c r="R47" s="34">
        <f t="shared" si="3"/>
        <v>7.8672753954019237E-2</v>
      </c>
      <c r="S47" s="34">
        <f t="shared" si="3"/>
        <v>7.7335171995469687E-2</v>
      </c>
      <c r="T47" s="34">
        <f t="shared" si="3"/>
        <v>7.822669691901285E-2</v>
      </c>
      <c r="U47" s="34">
        <f t="shared" si="3"/>
        <v>9.3634207203895772E-2</v>
      </c>
      <c r="V47" s="34">
        <f t="shared" si="3"/>
        <v>0.10099838519696318</v>
      </c>
      <c r="W47" s="34">
        <f t="shared" si="3"/>
        <v>0.10419241139915524</v>
      </c>
      <c r="X47" s="34">
        <f t="shared" si="3"/>
        <v>0.10707009568171301</v>
      </c>
      <c r="Y47" s="34">
        <f t="shared" si="3"/>
        <v>0.10965269728905623</v>
      </c>
      <c r="Z47" s="34">
        <f t="shared" si="3"/>
        <v>0.11290420458564125</v>
      </c>
      <c r="AA47" s="34">
        <f t="shared" si="3"/>
        <v>0.13162990031951327</v>
      </c>
      <c r="AB47" s="34">
        <f t="shared" si="3"/>
        <v>0.1321257315425815</v>
      </c>
      <c r="AC47" s="34">
        <f t="shared" si="3"/>
        <v>0.12394357364458332</v>
      </c>
      <c r="AD47" s="34">
        <f t="shared" si="3"/>
        <v>0.10783624360326576</v>
      </c>
      <c r="AE47" s="34">
        <f t="shared" si="3"/>
        <v>9.7849999233177179E-2</v>
      </c>
    </row>
    <row r="48" spans="1:33" ht="15.75" x14ac:dyDescent="0.2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</row>
    <row r="49" spans="1:32" ht="18.75" x14ac:dyDescent="0.3">
      <c r="A49" s="39" t="s">
        <v>26</v>
      </c>
      <c r="B49" s="28">
        <v>201597</v>
      </c>
      <c r="C49" s="28">
        <v>217060</v>
      </c>
      <c r="D49" s="28">
        <v>233595</v>
      </c>
      <c r="E49" s="28">
        <v>239687</v>
      </c>
      <c r="F49" s="28">
        <v>251125</v>
      </c>
      <c r="G49" s="28">
        <v>263512</v>
      </c>
      <c r="H49" s="28">
        <v>278238</v>
      </c>
      <c r="I49" s="28">
        <v>293646</v>
      </c>
      <c r="J49" s="28">
        <v>306358</v>
      </c>
      <c r="K49" s="28">
        <v>324684</v>
      </c>
      <c r="L49" s="28">
        <v>338056</v>
      </c>
      <c r="M49" s="28">
        <v>353346</v>
      </c>
      <c r="N49" s="28">
        <v>365982</v>
      </c>
      <c r="O49" s="28">
        <v>385607</v>
      </c>
      <c r="P49" s="28">
        <v>402722</v>
      </c>
      <c r="Q49" s="28">
        <v>412557</v>
      </c>
      <c r="R49" s="28">
        <v>417044</v>
      </c>
      <c r="S49" s="28">
        <v>422046</v>
      </c>
      <c r="T49" s="28">
        <v>429278</v>
      </c>
      <c r="U49" s="28">
        <v>438013</v>
      </c>
      <c r="V49" s="28">
        <v>444017</v>
      </c>
      <c r="W49" s="28">
        <v>449121</v>
      </c>
      <c r="X49" s="28">
        <v>455991</v>
      </c>
      <c r="Y49" s="28">
        <v>465041</v>
      </c>
      <c r="Z49" s="28">
        <v>477883</v>
      </c>
      <c r="AA49" s="28">
        <v>522670</v>
      </c>
      <c r="AB49" s="28">
        <v>527823</v>
      </c>
      <c r="AC49" s="28">
        <v>542158</v>
      </c>
      <c r="AD49" s="28">
        <v>563178</v>
      </c>
      <c r="AE49" s="28">
        <v>586837</v>
      </c>
      <c r="AF49" s="25"/>
    </row>
    <row r="50" spans="1:32" ht="15.75" x14ac:dyDescent="0.25">
      <c r="A50" s="1"/>
      <c r="B50" s="1"/>
      <c r="C50" s="53"/>
      <c r="D50" s="53"/>
      <c r="E50" s="53"/>
      <c r="F50" s="53"/>
      <c r="G50" s="1"/>
      <c r="H50" s="1"/>
      <c r="I50" s="1"/>
      <c r="J50" s="1"/>
      <c r="K50" s="1"/>
      <c r="L50" s="1"/>
      <c r="M50" s="1"/>
      <c r="N50" s="1"/>
      <c r="O50" s="1"/>
      <c r="P50" s="1"/>
      <c r="Q50" s="53"/>
      <c r="R50" s="53"/>
      <c r="S50" s="1"/>
      <c r="T50" s="53"/>
      <c r="U50" s="53"/>
      <c r="V50" s="1"/>
      <c r="W50" s="1"/>
      <c r="X50" s="1"/>
      <c r="Y50" s="1"/>
      <c r="Z50" s="1"/>
      <c r="AA50" s="1"/>
      <c r="AB50" s="1"/>
    </row>
    <row r="51" spans="1:32" ht="15.75" x14ac:dyDescent="0.25">
      <c r="A51" s="31" t="s">
        <v>53</v>
      </c>
      <c r="B51" s="32">
        <f>B54/B49</f>
        <v>0.60366473707446044</v>
      </c>
      <c r="C51" s="32">
        <f t="shared" ref="C51:AE51" si="4">C54/C49</f>
        <v>0.61735925550539017</v>
      </c>
      <c r="D51" s="32">
        <f t="shared" si="4"/>
        <v>0.62292001113037521</v>
      </c>
      <c r="E51" s="32">
        <f t="shared" si="4"/>
        <v>0.61544848072694802</v>
      </c>
      <c r="F51" s="32">
        <f t="shared" si="4"/>
        <v>0.62217222498755598</v>
      </c>
      <c r="G51" s="32">
        <f t="shared" si="4"/>
        <v>0.60945232095692037</v>
      </c>
      <c r="H51" s="32">
        <f t="shared" si="4"/>
        <v>0.60498565975891139</v>
      </c>
      <c r="I51" s="32">
        <f t="shared" si="4"/>
        <v>0.60315481906785717</v>
      </c>
      <c r="J51" s="32">
        <f t="shared" si="4"/>
        <v>0.60189059858074545</v>
      </c>
      <c r="K51" s="32">
        <f t="shared" si="4"/>
        <v>0.59216345739241849</v>
      </c>
      <c r="L51" s="32">
        <f t="shared" si="4"/>
        <v>0.58959462337600876</v>
      </c>
      <c r="M51" s="32">
        <f t="shared" si="4"/>
        <v>0.58321871480079013</v>
      </c>
      <c r="N51" s="32">
        <f t="shared" si="4"/>
        <v>0.58492220928898142</v>
      </c>
      <c r="O51" s="32">
        <f t="shared" si="4"/>
        <v>0.57762955548006134</v>
      </c>
      <c r="P51" s="32">
        <f t="shared" si="4"/>
        <v>0.57434160537542023</v>
      </c>
      <c r="Q51" s="32">
        <f t="shared" si="4"/>
        <v>0.57547684319984871</v>
      </c>
      <c r="R51" s="32">
        <f t="shared" si="4"/>
        <v>0.58415658779409363</v>
      </c>
      <c r="S51" s="32">
        <f t="shared" si="4"/>
        <v>0.5902271316396791</v>
      </c>
      <c r="T51" s="32">
        <f t="shared" si="4"/>
        <v>0.59332413960184305</v>
      </c>
      <c r="U51" s="32">
        <f t="shared" si="4"/>
        <v>0.58592781492786739</v>
      </c>
      <c r="V51" s="32">
        <f t="shared" si="4"/>
        <v>0.58301371343889985</v>
      </c>
      <c r="W51" s="32">
        <f t="shared" si="4"/>
        <v>0.5807143286553067</v>
      </c>
      <c r="X51" s="32">
        <f t="shared" si="4"/>
        <v>0.57799605693972034</v>
      </c>
      <c r="Y51" s="32">
        <f t="shared" si="4"/>
        <v>0.57749316726912248</v>
      </c>
      <c r="Z51" s="32">
        <f t="shared" si="4"/>
        <v>0.57519099863355672</v>
      </c>
      <c r="AA51" s="32">
        <f t="shared" si="4"/>
        <v>0.53847169342032253</v>
      </c>
      <c r="AB51" s="32">
        <f t="shared" si="4"/>
        <v>0.54236742241243752</v>
      </c>
      <c r="AC51" s="32">
        <f t="shared" si="4"/>
        <v>0.54767536059941835</v>
      </c>
      <c r="AD51" s="32">
        <f t="shared" si="4"/>
        <v>0.56585810566691463</v>
      </c>
      <c r="AE51" s="32">
        <f t="shared" si="4"/>
        <v>0.57325878644057793</v>
      </c>
      <c r="AF51" s="33"/>
    </row>
    <row r="52" spans="1:32" ht="15.75" x14ac:dyDescent="0.25">
      <c r="A52" s="54" t="s">
        <v>27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1"/>
      <c r="N52" s="1"/>
      <c r="O52" s="1"/>
      <c r="P52" s="1"/>
      <c r="Q52" s="53"/>
      <c r="R52" s="53"/>
      <c r="S52" s="1"/>
      <c r="T52" s="53"/>
      <c r="U52" s="53"/>
      <c r="V52" s="1"/>
      <c r="W52" s="1"/>
      <c r="X52" s="1"/>
      <c r="Y52" s="1"/>
      <c r="Z52" s="1"/>
      <c r="AA52" s="1"/>
      <c r="AB52" s="1"/>
    </row>
    <row r="53" spans="1:32" ht="15.75" x14ac:dyDescent="0.25"/>
    <row r="54" spans="1:32" ht="15.75" x14ac:dyDescent="0.25">
      <c r="A54" s="35" t="s">
        <v>46</v>
      </c>
      <c r="B54" s="14">
        <f t="shared" ref="B54:AE54" si="5">B25-B26+B38</f>
        <v>121697</v>
      </c>
      <c r="C54" s="14">
        <f t="shared" si="5"/>
        <v>134004</v>
      </c>
      <c r="D54" s="14">
        <f t="shared" si="5"/>
        <v>145511</v>
      </c>
      <c r="E54" s="14">
        <f t="shared" si="5"/>
        <v>147515</v>
      </c>
      <c r="F54" s="14">
        <f t="shared" si="5"/>
        <v>156243</v>
      </c>
      <c r="G54" s="14">
        <f t="shared" si="5"/>
        <v>160598</v>
      </c>
      <c r="H54" s="14">
        <f t="shared" si="5"/>
        <v>168330</v>
      </c>
      <c r="I54" s="14">
        <f t="shared" si="5"/>
        <v>177114</v>
      </c>
      <c r="J54" s="14">
        <f t="shared" si="5"/>
        <v>184394</v>
      </c>
      <c r="K54" s="14">
        <f t="shared" si="5"/>
        <v>192266</v>
      </c>
      <c r="L54" s="14">
        <f t="shared" si="5"/>
        <v>199316</v>
      </c>
      <c r="M54" s="14">
        <f t="shared" si="5"/>
        <v>206078</v>
      </c>
      <c r="N54" s="14">
        <f t="shared" si="5"/>
        <v>214071</v>
      </c>
      <c r="O54" s="14">
        <f t="shared" si="5"/>
        <v>222738</v>
      </c>
      <c r="P54" s="14">
        <f t="shared" si="5"/>
        <v>231300</v>
      </c>
      <c r="Q54" s="14">
        <f t="shared" si="5"/>
        <v>237417</v>
      </c>
      <c r="R54" s="14">
        <f t="shared" si="5"/>
        <v>243619</v>
      </c>
      <c r="S54" s="14">
        <f t="shared" si="5"/>
        <v>249103</v>
      </c>
      <c r="T54" s="14">
        <f t="shared" si="5"/>
        <v>254701</v>
      </c>
      <c r="U54" s="14">
        <f t="shared" si="5"/>
        <v>256644</v>
      </c>
      <c r="V54" s="14">
        <f t="shared" si="5"/>
        <v>258868</v>
      </c>
      <c r="W54" s="14">
        <f t="shared" si="5"/>
        <v>260811</v>
      </c>
      <c r="X54" s="14">
        <f t="shared" si="5"/>
        <v>263561</v>
      </c>
      <c r="Y54" s="14">
        <f t="shared" si="5"/>
        <v>268558</v>
      </c>
      <c r="Z54" s="14">
        <f t="shared" si="5"/>
        <v>274874</v>
      </c>
      <c r="AA54" s="14">
        <f t="shared" si="5"/>
        <v>281443</v>
      </c>
      <c r="AB54" s="14">
        <f t="shared" si="5"/>
        <v>286274</v>
      </c>
      <c r="AC54" s="14">
        <f t="shared" si="5"/>
        <v>296926.57815185946</v>
      </c>
      <c r="AD54" s="14">
        <f t="shared" si="5"/>
        <v>318678.83623328165</v>
      </c>
      <c r="AE54" s="14">
        <f t="shared" si="5"/>
        <v>336409.46645842941</v>
      </c>
      <c r="AF54" s="25"/>
    </row>
    <row r="55" spans="1:32" ht="15.75" x14ac:dyDescent="0.25">
      <c r="AB55" s="13"/>
    </row>
    <row r="56" spans="1:32" ht="15.75" x14ac:dyDescent="0.25">
      <c r="A56" s="36" t="s">
        <v>45</v>
      </c>
      <c r="B56" s="29">
        <v>990520.9</v>
      </c>
      <c r="C56" s="29">
        <v>1047745.4</v>
      </c>
      <c r="D56" s="29">
        <v>1095091.6000000001</v>
      </c>
      <c r="E56" s="29">
        <v>1141256.8</v>
      </c>
      <c r="F56" s="29">
        <v>1177549.7</v>
      </c>
      <c r="G56" s="29">
        <v>1244744.2</v>
      </c>
      <c r="H56" s="29">
        <v>1308623.1000000001</v>
      </c>
      <c r="I56" s="29">
        <v>1355522.3</v>
      </c>
      <c r="J56" s="29">
        <v>1399386</v>
      </c>
      <c r="K56" s="29">
        <v>1457356.2</v>
      </c>
      <c r="L56" s="29">
        <v>1499073.1</v>
      </c>
      <c r="M56" s="29">
        <v>1559864.2</v>
      </c>
      <c r="N56" s="29">
        <v>1621714.5</v>
      </c>
      <c r="O56" s="29">
        <v>1643718.8</v>
      </c>
      <c r="P56" s="29">
        <v>1584106.8</v>
      </c>
      <c r="Q56" s="29">
        <v>1617944.7</v>
      </c>
      <c r="R56" s="29">
        <v>1657362.2</v>
      </c>
      <c r="S56" s="29">
        <v>1632898.5</v>
      </c>
      <c r="T56" s="29">
        <v>1621260.7</v>
      </c>
      <c r="U56" s="29">
        <v>1635870.7</v>
      </c>
      <c r="V56" s="29">
        <v>1663277.7</v>
      </c>
      <c r="W56" s="29">
        <v>1704856.7</v>
      </c>
      <c r="X56" s="29">
        <v>1744493</v>
      </c>
      <c r="Y56" s="29">
        <v>1777744.4</v>
      </c>
      <c r="Z56" s="29">
        <v>1804066.8</v>
      </c>
      <c r="AA56" s="29">
        <v>1670011.9</v>
      </c>
      <c r="AB56" s="29">
        <v>1842507.4</v>
      </c>
      <c r="AC56" s="29">
        <v>1998072.6</v>
      </c>
      <c r="AD56" s="29">
        <v>2142601.7000000002</v>
      </c>
      <c r="AE56" s="29">
        <v>2199619.4</v>
      </c>
      <c r="AF56" s="25"/>
    </row>
    <row r="57" spans="1:32" ht="15.75" x14ac:dyDescent="0.25"/>
    <row r="58" spans="1:32" ht="15.75" x14ac:dyDescent="0.25">
      <c r="A58" s="33" t="s">
        <v>48</v>
      </c>
      <c r="B58" s="37">
        <f>B54/B56</f>
        <v>0.12286161755900354</v>
      </c>
      <c r="C58" s="30">
        <f t="shared" ref="C58:AD58" si="6">C54/C56</f>
        <v>0.12789748349169561</v>
      </c>
      <c r="D58" s="30">
        <f t="shared" si="6"/>
        <v>0.13287564254898859</v>
      </c>
      <c r="E58" s="30">
        <f t="shared" si="6"/>
        <v>0.12925662304925586</v>
      </c>
      <c r="F58" s="30">
        <f t="shared" si="6"/>
        <v>0.13268484548889953</v>
      </c>
      <c r="G58" s="30">
        <f t="shared" si="6"/>
        <v>0.12902088637970757</v>
      </c>
      <c r="H58" s="30">
        <f t="shared" si="6"/>
        <v>0.12863138362757007</v>
      </c>
      <c r="I58" s="30">
        <f t="shared" si="6"/>
        <v>0.13066107433274982</v>
      </c>
      <c r="J58" s="30">
        <f t="shared" si="6"/>
        <v>0.13176778958771918</v>
      </c>
      <c r="K58" s="30">
        <f t="shared" si="6"/>
        <v>0.1319279390995832</v>
      </c>
      <c r="L58" s="30">
        <f t="shared" si="6"/>
        <v>0.13295949343631075</v>
      </c>
      <c r="M58" s="30">
        <f t="shared" si="6"/>
        <v>0.13211278263838608</v>
      </c>
      <c r="N58" s="30">
        <f t="shared" si="6"/>
        <v>0.1320028895345019</v>
      </c>
      <c r="O58" s="30">
        <f t="shared" si="6"/>
        <v>0.13550857969136812</v>
      </c>
      <c r="P58" s="30">
        <f t="shared" si="6"/>
        <v>0.14601288246474289</v>
      </c>
      <c r="Q58" s="30">
        <f t="shared" si="6"/>
        <v>0.14673987312421741</v>
      </c>
      <c r="R58" s="30">
        <f t="shared" si="6"/>
        <v>0.14699200935076231</v>
      </c>
      <c r="S58" s="30">
        <f t="shared" si="6"/>
        <v>0.15255265406882301</v>
      </c>
      <c r="T58" s="30">
        <f t="shared" si="6"/>
        <v>0.15710058228143076</v>
      </c>
      <c r="U58" s="30">
        <f t="shared" si="6"/>
        <v>0.1568852599413878</v>
      </c>
      <c r="V58" s="30">
        <f t="shared" si="6"/>
        <v>0.15563726971148595</v>
      </c>
      <c r="W58" s="30">
        <f t="shared" si="6"/>
        <v>0.15298118604337832</v>
      </c>
      <c r="X58" s="30">
        <f t="shared" si="6"/>
        <v>0.15108171829866901</v>
      </c>
      <c r="Y58" s="30">
        <f t="shared" si="6"/>
        <v>0.15106671127750423</v>
      </c>
      <c r="Z58" s="30">
        <f t="shared" si="6"/>
        <v>0.15236353775813621</v>
      </c>
      <c r="AA58" s="30">
        <f t="shared" si="6"/>
        <v>0.16852754163009259</v>
      </c>
      <c r="AB58" s="30">
        <f t="shared" si="6"/>
        <v>0.15537196756984531</v>
      </c>
      <c r="AC58" s="30">
        <f t="shared" si="6"/>
        <v>0.14860650116109866</v>
      </c>
      <c r="AD58" s="30">
        <f t="shared" si="6"/>
        <v>0.14873452038859189</v>
      </c>
      <c r="AE58" s="30">
        <f>AE54/AE56</f>
        <v>0.15293985243921263</v>
      </c>
      <c r="AF58" s="25"/>
    </row>
    <row r="59" spans="1:32" ht="15.75" x14ac:dyDescent="0.25">
      <c r="A59" s="33" t="s">
        <v>54</v>
      </c>
      <c r="B59" s="37">
        <f t="shared" ref="B59:AE59" si="7">(B6+B19+B20+B21)/B56</f>
        <v>4.7796063667106869E-2</v>
      </c>
      <c r="C59" s="37">
        <f t="shared" si="7"/>
        <v>4.8575732234185896E-2</v>
      </c>
      <c r="D59" s="37">
        <f t="shared" si="7"/>
        <v>5.0200366800366283E-2</v>
      </c>
      <c r="E59" s="37">
        <f t="shared" si="7"/>
        <v>4.9759177776640628E-2</v>
      </c>
      <c r="F59" s="37">
        <f t="shared" si="7"/>
        <v>5.0627162488343383E-2</v>
      </c>
      <c r="G59" s="37">
        <f t="shared" si="7"/>
        <v>5.3504165755502216E-2</v>
      </c>
      <c r="H59" s="37">
        <f t="shared" si="7"/>
        <v>5.6347010839102561E-2</v>
      </c>
      <c r="I59" s="37">
        <f t="shared" si="7"/>
        <v>5.7825680920188471E-2</v>
      </c>
      <c r="J59" s="37">
        <f t="shared" si="7"/>
        <v>5.7818214559814091E-2</v>
      </c>
      <c r="K59" s="37">
        <f t="shared" si="7"/>
        <v>6.11648682731099E-2</v>
      </c>
      <c r="L59" s="37">
        <f t="shared" si="7"/>
        <v>6.3605303837417929E-2</v>
      </c>
      <c r="M59" s="37">
        <f t="shared" si="7"/>
        <v>6.4374834681121595E-2</v>
      </c>
      <c r="N59" s="37">
        <f t="shared" si="7"/>
        <v>6.1999815627226618E-2</v>
      </c>
      <c r="O59" s="37">
        <f t="shared" si="7"/>
        <v>6.5090817237108925E-2</v>
      </c>
      <c r="P59" s="37">
        <f t="shared" si="7"/>
        <v>6.8690444356403244E-2</v>
      </c>
      <c r="Q59" s="37">
        <f t="shared" si="7"/>
        <v>6.8688997837812377E-2</v>
      </c>
      <c r="R59" s="37">
        <f t="shared" si="7"/>
        <v>6.6471891298112151E-2</v>
      </c>
      <c r="S59" s="37">
        <f t="shared" si="7"/>
        <v>6.6590789323402524E-2</v>
      </c>
      <c r="T59" s="37">
        <f t="shared" si="7"/>
        <v>6.6580902133753075E-2</v>
      </c>
      <c r="U59" s="37">
        <f t="shared" si="7"/>
        <v>6.6983900377945521E-2</v>
      </c>
      <c r="V59" s="37">
        <f t="shared" si="7"/>
        <v>6.6064133487751323E-2</v>
      </c>
      <c r="W59" s="37">
        <f t="shared" si="7"/>
        <v>6.5092860883850245E-2</v>
      </c>
      <c r="X59" s="37">
        <f t="shared" si="7"/>
        <v>6.4424448822666527E-2</v>
      </c>
      <c r="Y59" s="37">
        <f t="shared" si="7"/>
        <v>6.402945215296417E-2</v>
      </c>
      <c r="Z59" s="37">
        <f t="shared" si="7"/>
        <v>6.3709392579033103E-2</v>
      </c>
      <c r="AA59" s="37">
        <f t="shared" si="7"/>
        <v>7.3334207977799437E-2</v>
      </c>
      <c r="AB59" s="37">
        <f t="shared" si="7"/>
        <v>6.9683844960405583E-2</v>
      </c>
      <c r="AC59" s="37">
        <f t="shared" si="7"/>
        <v>6.5693308641537843E-2</v>
      </c>
      <c r="AD59" s="37">
        <f t="shared" si="7"/>
        <v>6.1541069439084266E-2</v>
      </c>
      <c r="AE59" s="37">
        <f t="shared" si="7"/>
        <v>6.267675216903433E-2</v>
      </c>
      <c r="AF59" s="25"/>
    </row>
    <row r="60" spans="1:32" ht="15.75" x14ac:dyDescent="0.25">
      <c r="A60" s="33" t="s">
        <v>58</v>
      </c>
      <c r="B60" s="30">
        <f>(B40+B41+B42)/B56</f>
        <v>8.4500993366217712E-3</v>
      </c>
      <c r="C60" s="30">
        <f t="shared" ref="C60:AE60" si="8">(C40+C41+C42)/C56</f>
        <v>8.0038528444028485E-3</v>
      </c>
      <c r="D60" s="30">
        <f t="shared" si="8"/>
        <v>7.5482270158952905E-3</v>
      </c>
      <c r="E60" s="30">
        <f t="shared" si="8"/>
        <v>7.2174816395398477E-3</v>
      </c>
      <c r="F60" s="30">
        <f t="shared" si="8"/>
        <v>7.1326076512948887E-3</v>
      </c>
      <c r="G60" s="30">
        <f t="shared" si="8"/>
        <v>6.9291345161519935E-3</v>
      </c>
      <c r="H60" s="30">
        <f t="shared" si="8"/>
        <v>6.5641512823669396E-3</v>
      </c>
      <c r="I60" s="30">
        <f t="shared" si="8"/>
        <v>7.8589632940749103E-3</v>
      </c>
      <c r="J60" s="30">
        <f t="shared" si="8"/>
        <v>8.2857767620942331E-3</v>
      </c>
      <c r="K60" s="30">
        <f t="shared" si="8"/>
        <v>8.3027059547967751E-3</v>
      </c>
      <c r="L60" s="30">
        <f t="shared" si="8"/>
        <v>8.4872445513164089E-3</v>
      </c>
      <c r="M60" s="30">
        <f t="shared" si="8"/>
        <v>8.5667713894581332E-3</v>
      </c>
      <c r="N60" s="30">
        <f t="shared" si="8"/>
        <v>8.8098120846795171E-3</v>
      </c>
      <c r="O60" s="30">
        <f t="shared" si="8"/>
        <v>9.197436933859977E-3</v>
      </c>
      <c r="P60" s="30">
        <f t="shared" si="8"/>
        <v>1.022027050196363E-2</v>
      </c>
      <c r="Q60" s="30">
        <f t="shared" si="8"/>
        <v>1.0120247002261573E-2</v>
      </c>
      <c r="R60" s="30">
        <f t="shared" si="8"/>
        <v>9.5923510262270976E-3</v>
      </c>
      <c r="S60" s="30">
        <f t="shared" si="8"/>
        <v>9.9877610274000505E-3</v>
      </c>
      <c r="T60" s="30">
        <f t="shared" si="8"/>
        <v>1.0354287869927398E-2</v>
      </c>
      <c r="U60" s="30">
        <f t="shared" si="8"/>
        <v>1.0433587446734024E-2</v>
      </c>
      <c r="V60" s="30">
        <f t="shared" si="8"/>
        <v>1.0333211345285276E-2</v>
      </c>
      <c r="W60" s="30">
        <f t="shared" si="8"/>
        <v>1.0197924552837785E-2</v>
      </c>
      <c r="X60" s="30">
        <f t="shared" si="8"/>
        <v>1.0044179025080639E-2</v>
      </c>
      <c r="Y60" s="30">
        <f t="shared" si="8"/>
        <v>1.0081314276675545E-2</v>
      </c>
      <c r="Z60" s="30">
        <f t="shared" si="8"/>
        <v>1.0235208585402713E-2</v>
      </c>
      <c r="AA60" s="30">
        <f t="shared" si="8"/>
        <v>1.1293332700204113E-2</v>
      </c>
      <c r="AB60" s="30">
        <f t="shared" si="8"/>
        <v>1.06593873110089E-2</v>
      </c>
      <c r="AC60" s="30">
        <f t="shared" si="8"/>
        <v>1.0092225878078703E-2</v>
      </c>
      <c r="AD60" s="30">
        <f t="shared" si="8"/>
        <v>9.8949795475285953E-3</v>
      </c>
      <c r="AE60" s="30">
        <f t="shared" si="8"/>
        <v>1.0224041486449884E-2</v>
      </c>
      <c r="AF60" s="25"/>
    </row>
    <row r="61" spans="1:32" ht="15.75" x14ac:dyDescent="0.25">
      <c r="A61" s="33" t="s">
        <v>59</v>
      </c>
      <c r="B61" s="30">
        <f>B59+B60</f>
        <v>5.6246163003728644E-2</v>
      </c>
      <c r="C61" s="30">
        <f t="shared" ref="C61:AE61" si="9">C59+C60</f>
        <v>5.6579585078588748E-2</v>
      </c>
      <c r="D61" s="30">
        <f t="shared" si="9"/>
        <v>5.7748593816261573E-2</v>
      </c>
      <c r="E61" s="30">
        <f t="shared" si="9"/>
        <v>5.6976659416180478E-2</v>
      </c>
      <c r="F61" s="30">
        <f t="shared" si="9"/>
        <v>5.7759770139638275E-2</v>
      </c>
      <c r="G61" s="30">
        <f t="shared" si="9"/>
        <v>6.0433300271654208E-2</v>
      </c>
      <c r="H61" s="30">
        <f t="shared" si="9"/>
        <v>6.2911162121469494E-2</v>
      </c>
      <c r="I61" s="30">
        <f t="shared" si="9"/>
        <v>6.5684644214263385E-2</v>
      </c>
      <c r="J61" s="30">
        <f t="shared" si="9"/>
        <v>6.610399132190832E-2</v>
      </c>
      <c r="K61" s="30">
        <f t="shared" si="9"/>
        <v>6.946757422790667E-2</v>
      </c>
      <c r="L61" s="30">
        <f t="shared" si="9"/>
        <v>7.2092548388734343E-2</v>
      </c>
      <c r="M61" s="30">
        <f t="shared" si="9"/>
        <v>7.2941606070579729E-2</v>
      </c>
      <c r="N61" s="30">
        <f t="shared" si="9"/>
        <v>7.0809627711906131E-2</v>
      </c>
      <c r="O61" s="30">
        <f t="shared" si="9"/>
        <v>7.4288254170968904E-2</v>
      </c>
      <c r="P61" s="30">
        <f t="shared" si="9"/>
        <v>7.891071485836687E-2</v>
      </c>
      <c r="Q61" s="30">
        <f t="shared" si="9"/>
        <v>7.8809244840073955E-2</v>
      </c>
      <c r="R61" s="30">
        <f t="shared" si="9"/>
        <v>7.6064242324339254E-2</v>
      </c>
      <c r="S61" s="30">
        <f t="shared" si="9"/>
        <v>7.6578550350802577E-2</v>
      </c>
      <c r="T61" s="30">
        <f t="shared" si="9"/>
        <v>7.6935190003680473E-2</v>
      </c>
      <c r="U61" s="30">
        <f t="shared" si="9"/>
        <v>7.741748782467954E-2</v>
      </c>
      <c r="V61" s="30">
        <f t="shared" si="9"/>
        <v>7.6397344833036604E-2</v>
      </c>
      <c r="W61" s="30">
        <f t="shared" si="9"/>
        <v>7.5290785436688032E-2</v>
      </c>
      <c r="X61" s="30">
        <f t="shared" si="9"/>
        <v>7.446862784774716E-2</v>
      </c>
      <c r="Y61" s="30">
        <f t="shared" si="9"/>
        <v>7.4110766429639707E-2</v>
      </c>
      <c r="Z61" s="30">
        <f t="shared" si="9"/>
        <v>7.3944601164435811E-2</v>
      </c>
      <c r="AA61" s="30">
        <f t="shared" si="9"/>
        <v>8.4627540678003543E-2</v>
      </c>
      <c r="AB61" s="30">
        <f t="shared" si="9"/>
        <v>8.0343232271414489E-2</v>
      </c>
      <c r="AC61" s="30">
        <f t="shared" si="9"/>
        <v>7.5785534519616546E-2</v>
      </c>
      <c r="AD61" s="30">
        <f t="shared" si="9"/>
        <v>7.1436048986612863E-2</v>
      </c>
      <c r="AE61" s="30">
        <f t="shared" si="9"/>
        <v>7.2900793655484214E-2</v>
      </c>
      <c r="AF61" s="30"/>
    </row>
    <row r="62" spans="1:32" ht="15.75" x14ac:dyDescent="0.25">
      <c r="A62" s="33" t="s">
        <v>55</v>
      </c>
      <c r="B62" s="30">
        <f t="shared" ref="B62:AE62" si="10">SUM(B58:B60)</f>
        <v>0.17910778056273219</v>
      </c>
      <c r="C62" s="30">
        <f t="shared" si="10"/>
        <v>0.18447706857028437</v>
      </c>
      <c r="D62" s="30">
        <f t="shared" si="10"/>
        <v>0.19062423636525017</v>
      </c>
      <c r="E62" s="30">
        <f t="shared" si="10"/>
        <v>0.18623328246543633</v>
      </c>
      <c r="F62" s="30">
        <f t="shared" si="10"/>
        <v>0.19044461562853779</v>
      </c>
      <c r="G62" s="30">
        <f t="shared" si="10"/>
        <v>0.18945418665136177</v>
      </c>
      <c r="H62" s="30">
        <f t="shared" si="10"/>
        <v>0.19154254574903956</v>
      </c>
      <c r="I62" s="30">
        <f t="shared" si="10"/>
        <v>0.19634571854701319</v>
      </c>
      <c r="J62" s="30">
        <f t="shared" si="10"/>
        <v>0.19787178090962751</v>
      </c>
      <c r="K62" s="30">
        <f t="shared" si="10"/>
        <v>0.20139551332748987</v>
      </c>
      <c r="L62" s="30">
        <f t="shared" si="10"/>
        <v>0.20505204182504508</v>
      </c>
      <c r="M62" s="30">
        <f t="shared" si="10"/>
        <v>0.20505438870896581</v>
      </c>
      <c r="N62" s="30">
        <f t="shared" si="10"/>
        <v>0.20281251724640803</v>
      </c>
      <c r="O62" s="30">
        <f t="shared" si="10"/>
        <v>0.20979683386233702</v>
      </c>
      <c r="P62" s="30">
        <f t="shared" si="10"/>
        <v>0.22492359732310976</v>
      </c>
      <c r="Q62" s="30">
        <f t="shared" si="10"/>
        <v>0.22554911796429136</v>
      </c>
      <c r="R62" s="30">
        <f t="shared" si="10"/>
        <v>0.22305625167510157</v>
      </c>
      <c r="S62" s="30">
        <f t="shared" si="10"/>
        <v>0.22913120441962556</v>
      </c>
      <c r="T62" s="30">
        <f t="shared" si="10"/>
        <v>0.23403577228511122</v>
      </c>
      <c r="U62" s="30">
        <f t="shared" si="10"/>
        <v>0.23430274776606735</v>
      </c>
      <c r="V62" s="30">
        <f t="shared" si="10"/>
        <v>0.23203461454452254</v>
      </c>
      <c r="W62" s="30">
        <f t="shared" si="10"/>
        <v>0.22827197148006634</v>
      </c>
      <c r="X62" s="30">
        <f t="shared" si="10"/>
        <v>0.22555034614641617</v>
      </c>
      <c r="Y62" s="30">
        <f t="shared" si="10"/>
        <v>0.22517747770714394</v>
      </c>
      <c r="Z62" s="30">
        <f t="shared" si="10"/>
        <v>0.22630813892257204</v>
      </c>
      <c r="AA62" s="30">
        <f t="shared" si="10"/>
        <v>0.25315508230809614</v>
      </c>
      <c r="AB62" s="30">
        <f t="shared" si="10"/>
        <v>0.2357151998412598</v>
      </c>
      <c r="AC62" s="30">
        <f t="shared" si="10"/>
        <v>0.22439203568071522</v>
      </c>
      <c r="AD62" s="30">
        <f t="shared" si="10"/>
        <v>0.22017056937520477</v>
      </c>
      <c r="AE62" s="30">
        <f t="shared" si="10"/>
        <v>0.22584064609469684</v>
      </c>
      <c r="AF62" s="25"/>
    </row>
    <row r="63" spans="1:32" ht="16.5" thickBot="1" x14ac:dyDescent="0.3"/>
    <row r="64" spans="1:32" ht="24" thickTop="1" x14ac:dyDescent="0.25">
      <c r="B64" s="20">
        <v>1995</v>
      </c>
      <c r="C64" s="20">
        <v>1996</v>
      </c>
      <c r="D64" s="20">
        <v>1997</v>
      </c>
      <c r="E64" s="20">
        <v>1998</v>
      </c>
      <c r="F64" s="20">
        <v>1999</v>
      </c>
      <c r="G64" s="20">
        <v>2000</v>
      </c>
      <c r="H64" s="20">
        <v>2001</v>
      </c>
      <c r="I64" s="20">
        <v>2002</v>
      </c>
      <c r="J64" s="20">
        <v>2003</v>
      </c>
      <c r="K64" s="20">
        <v>2004</v>
      </c>
      <c r="L64" s="20">
        <v>2005</v>
      </c>
      <c r="M64" s="20">
        <v>2006</v>
      </c>
      <c r="N64" s="20">
        <v>2007</v>
      </c>
      <c r="O64" s="20">
        <v>2008</v>
      </c>
      <c r="P64" s="20">
        <v>2009</v>
      </c>
      <c r="Q64" s="20">
        <v>2010</v>
      </c>
      <c r="R64" s="20">
        <v>2011</v>
      </c>
      <c r="S64" s="20">
        <v>2012</v>
      </c>
      <c r="T64" s="20">
        <v>2013</v>
      </c>
      <c r="U64" s="20">
        <v>2014</v>
      </c>
      <c r="V64" s="20">
        <v>2015</v>
      </c>
      <c r="W64" s="20">
        <v>2016</v>
      </c>
      <c r="X64" s="20">
        <v>2017</v>
      </c>
      <c r="Y64" s="20">
        <v>2018</v>
      </c>
      <c r="Z64" s="20">
        <v>2019</v>
      </c>
      <c r="AA64" s="20">
        <v>2020</v>
      </c>
      <c r="AB64" s="20">
        <v>2021</v>
      </c>
      <c r="AC64" s="20">
        <v>2022</v>
      </c>
      <c r="AD64" s="20">
        <v>2023</v>
      </c>
      <c r="AE64" s="20">
        <v>2024</v>
      </c>
      <c r="AF64" s="20">
        <v>2025</v>
      </c>
    </row>
    <row r="65" spans="1:32" ht="15.75" x14ac:dyDescent="0.25">
      <c r="A65" s="23" t="s">
        <v>33</v>
      </c>
      <c r="B65" s="22">
        <f t="shared" ref="B65:AE65" si="11">B25-B26</f>
        <v>119937</v>
      </c>
      <c r="C65" s="22">
        <f t="shared" si="11"/>
        <v>132232</v>
      </c>
      <c r="D65" s="22">
        <f t="shared" si="11"/>
        <v>143649</v>
      </c>
      <c r="E65" s="22">
        <f t="shared" si="11"/>
        <v>145594</v>
      </c>
      <c r="F65" s="22">
        <f t="shared" si="11"/>
        <v>154186</v>
      </c>
      <c r="G65" s="22">
        <f t="shared" si="11"/>
        <v>158321</v>
      </c>
      <c r="H65" s="22">
        <f t="shared" si="11"/>
        <v>165918</v>
      </c>
      <c r="I65" s="22">
        <f t="shared" si="11"/>
        <v>174111</v>
      </c>
      <c r="J65" s="22">
        <f t="shared" si="11"/>
        <v>181290</v>
      </c>
      <c r="K65" s="22">
        <f t="shared" si="11"/>
        <v>188925</v>
      </c>
      <c r="L65" s="22">
        <f t="shared" si="11"/>
        <v>195913</v>
      </c>
      <c r="M65" s="22">
        <f t="shared" si="11"/>
        <v>202592</v>
      </c>
      <c r="N65" s="22">
        <f t="shared" si="11"/>
        <v>210507</v>
      </c>
      <c r="O65" s="22">
        <f t="shared" si="11"/>
        <v>219048</v>
      </c>
      <c r="P65" s="22">
        <f t="shared" si="11"/>
        <v>227557</v>
      </c>
      <c r="Q65" s="22">
        <f t="shared" si="11"/>
        <v>233457</v>
      </c>
      <c r="R65" s="22">
        <f t="shared" si="11"/>
        <v>239777</v>
      </c>
      <c r="S65" s="22">
        <f t="shared" si="11"/>
        <v>245028</v>
      </c>
      <c r="T65" s="22">
        <f t="shared" si="11"/>
        <v>250308</v>
      </c>
      <c r="U65" s="22">
        <f t="shared" si="11"/>
        <v>252038</v>
      </c>
      <c r="V65" s="22">
        <f t="shared" si="11"/>
        <v>254128</v>
      </c>
      <c r="W65" s="22">
        <f t="shared" si="11"/>
        <v>256084</v>
      </c>
      <c r="X65" s="22">
        <f t="shared" si="11"/>
        <v>258756</v>
      </c>
      <c r="Y65" s="22">
        <f t="shared" si="11"/>
        <v>263723</v>
      </c>
      <c r="Z65" s="22">
        <f t="shared" si="11"/>
        <v>270160</v>
      </c>
      <c r="AA65" s="22">
        <f t="shared" si="11"/>
        <v>276604</v>
      </c>
      <c r="AB65" s="22">
        <f t="shared" si="11"/>
        <v>281361</v>
      </c>
      <c r="AC65" s="22">
        <f t="shared" si="11"/>
        <v>291767.57815185946</v>
      </c>
      <c r="AD65" s="22">
        <f t="shared" si="11"/>
        <v>313038.83623328165</v>
      </c>
      <c r="AE65" s="22">
        <f t="shared" si="11"/>
        <v>330228.46645842941</v>
      </c>
      <c r="AF65" s="25"/>
    </row>
    <row r="66" spans="1:32" ht="15.75" x14ac:dyDescent="0.25">
      <c r="A66" s="23" t="s">
        <v>40</v>
      </c>
      <c r="B66" s="22">
        <f t="shared" ref="B66:AE66" si="12">B26</f>
        <v>4998</v>
      </c>
      <c r="C66" s="22">
        <f t="shared" si="12"/>
        <v>4998</v>
      </c>
      <c r="D66" s="22">
        <f t="shared" si="12"/>
        <v>4998</v>
      </c>
      <c r="E66" s="22">
        <f t="shared" si="12"/>
        <v>4998</v>
      </c>
      <c r="F66" s="22">
        <f t="shared" si="12"/>
        <v>4998</v>
      </c>
      <c r="G66" s="22">
        <f t="shared" si="12"/>
        <v>5038</v>
      </c>
      <c r="H66" s="22">
        <f t="shared" si="12"/>
        <v>5160</v>
      </c>
      <c r="I66" s="22">
        <f t="shared" si="12"/>
        <v>5178</v>
      </c>
      <c r="J66" s="22">
        <f t="shared" si="12"/>
        <v>5370</v>
      </c>
      <c r="K66" s="22">
        <f t="shared" si="12"/>
        <v>5174</v>
      </c>
      <c r="L66" s="22">
        <f t="shared" si="12"/>
        <v>5123</v>
      </c>
      <c r="M66" s="22">
        <f t="shared" si="12"/>
        <v>5140</v>
      </c>
      <c r="N66" s="22">
        <f t="shared" si="12"/>
        <v>5172</v>
      </c>
      <c r="O66" s="22">
        <f t="shared" si="12"/>
        <v>5121</v>
      </c>
      <c r="P66" s="22">
        <f t="shared" si="12"/>
        <v>5491</v>
      </c>
      <c r="Q66" s="22">
        <f t="shared" si="12"/>
        <v>5156</v>
      </c>
      <c r="R66" s="22">
        <f t="shared" si="12"/>
        <v>5213</v>
      </c>
      <c r="S66" s="22">
        <f t="shared" si="12"/>
        <v>5416</v>
      </c>
      <c r="T66" s="22">
        <f t="shared" si="12"/>
        <v>5325</v>
      </c>
      <c r="U66" s="22">
        <f t="shared" si="12"/>
        <v>5305</v>
      </c>
      <c r="V66" s="22">
        <f t="shared" si="12"/>
        <v>5225</v>
      </c>
      <c r="W66" s="22">
        <f t="shared" si="12"/>
        <v>5089</v>
      </c>
      <c r="X66" s="22">
        <f t="shared" si="12"/>
        <v>5059</v>
      </c>
      <c r="Y66" s="22">
        <f t="shared" si="12"/>
        <v>4970</v>
      </c>
      <c r="Z66" s="22">
        <f t="shared" si="12"/>
        <v>4890</v>
      </c>
      <c r="AA66" s="22">
        <f t="shared" si="12"/>
        <v>4772</v>
      </c>
      <c r="AB66" s="22">
        <f t="shared" si="12"/>
        <v>4851</v>
      </c>
      <c r="AC66" s="22">
        <f t="shared" si="12"/>
        <v>5030.4218481405387</v>
      </c>
      <c r="AD66" s="22">
        <f t="shared" si="12"/>
        <v>5397.1637667183768</v>
      </c>
      <c r="AE66" s="22">
        <f t="shared" si="12"/>
        <v>5693.533541570584</v>
      </c>
      <c r="AF66" s="25"/>
    </row>
    <row r="67" spans="1:32" ht="15.75" x14ac:dyDescent="0.25">
      <c r="A67" s="23" t="s">
        <v>35</v>
      </c>
      <c r="B67" s="22">
        <f t="shared" ref="B67:AE67" si="13">B6-B9</f>
        <v>39362</v>
      </c>
      <c r="C67" s="22">
        <f t="shared" si="13"/>
        <v>42353</v>
      </c>
      <c r="D67" s="22">
        <f t="shared" si="13"/>
        <v>45888</v>
      </c>
      <c r="E67" s="22">
        <f t="shared" si="13"/>
        <v>47142</v>
      </c>
      <c r="F67" s="22">
        <f t="shared" si="13"/>
        <v>48918</v>
      </c>
      <c r="G67" s="22">
        <f t="shared" si="13"/>
        <v>54524</v>
      </c>
      <c r="H67" s="22">
        <f t="shared" si="13"/>
        <v>58470</v>
      </c>
      <c r="I67" s="22">
        <f t="shared" si="13"/>
        <v>62390</v>
      </c>
      <c r="J67" s="22">
        <f t="shared" si="13"/>
        <v>65319</v>
      </c>
      <c r="K67" s="22">
        <f t="shared" si="13"/>
        <v>72283</v>
      </c>
      <c r="L67" s="22">
        <f t="shared" si="13"/>
        <v>78019</v>
      </c>
      <c r="M67" s="22">
        <f t="shared" si="13"/>
        <v>82452</v>
      </c>
      <c r="N67" s="22">
        <f t="shared" si="13"/>
        <v>82999</v>
      </c>
      <c r="O67" s="22">
        <f t="shared" si="13"/>
        <v>89699</v>
      </c>
      <c r="P67" s="22">
        <f t="shared" si="13"/>
        <v>91426</v>
      </c>
      <c r="Q67" s="22">
        <f t="shared" si="13"/>
        <v>93857</v>
      </c>
      <c r="R67" s="22">
        <f t="shared" si="13"/>
        <v>93859</v>
      </c>
      <c r="S67" s="22">
        <f t="shared" si="13"/>
        <v>93206</v>
      </c>
      <c r="T67" s="22">
        <f t="shared" si="13"/>
        <v>92470</v>
      </c>
      <c r="U67" s="22">
        <f t="shared" si="13"/>
        <v>94169</v>
      </c>
      <c r="V67" s="22">
        <f t="shared" si="13"/>
        <v>94543</v>
      </c>
      <c r="W67" s="22">
        <f t="shared" si="13"/>
        <v>95721</v>
      </c>
      <c r="X67" s="22">
        <f t="shared" si="13"/>
        <v>97481</v>
      </c>
      <c r="Y67" s="22">
        <f t="shared" si="13"/>
        <v>99153</v>
      </c>
      <c r="Z67" s="22">
        <f t="shared" si="13"/>
        <v>100143</v>
      </c>
      <c r="AA67" s="22">
        <f t="shared" si="13"/>
        <v>107467</v>
      </c>
      <c r="AB67" s="22">
        <f t="shared" si="13"/>
        <v>113343</v>
      </c>
      <c r="AC67" s="22">
        <f t="shared" si="13"/>
        <v>115860</v>
      </c>
      <c r="AD67" s="22">
        <f t="shared" si="13"/>
        <v>116212</v>
      </c>
      <c r="AE67" s="22">
        <f t="shared" si="13"/>
        <v>121834</v>
      </c>
      <c r="AF67" s="25"/>
    </row>
    <row r="68" spans="1:32" ht="15.75" x14ac:dyDescent="0.25">
      <c r="A68" s="23" t="s">
        <v>34</v>
      </c>
      <c r="B68" s="22">
        <f t="shared" ref="B68:AE68" si="14">B9</f>
        <v>4995</v>
      </c>
      <c r="C68" s="22">
        <f t="shared" si="14"/>
        <v>5469</v>
      </c>
      <c r="D68" s="22">
        <f t="shared" si="14"/>
        <v>6016</v>
      </c>
      <c r="E68" s="22">
        <f t="shared" si="14"/>
        <v>6629</v>
      </c>
      <c r="F68" s="22">
        <f t="shared" si="14"/>
        <v>7372</v>
      </c>
      <c r="G68" s="22">
        <f t="shared" si="14"/>
        <v>8743</v>
      </c>
      <c r="H68" s="22">
        <f t="shared" si="14"/>
        <v>11661</v>
      </c>
      <c r="I68" s="22">
        <f t="shared" si="14"/>
        <v>11722</v>
      </c>
      <c r="J68" s="22">
        <f t="shared" si="14"/>
        <v>11096</v>
      </c>
      <c r="K68" s="22">
        <f t="shared" si="14"/>
        <v>11988</v>
      </c>
      <c r="L68" s="22">
        <f t="shared" si="14"/>
        <v>11849</v>
      </c>
      <c r="M68" s="22">
        <f t="shared" si="14"/>
        <v>12334</v>
      </c>
      <c r="N68" s="22">
        <f t="shared" si="14"/>
        <v>11543</v>
      </c>
      <c r="O68" s="22">
        <f t="shared" si="14"/>
        <v>11226</v>
      </c>
      <c r="P68" s="22">
        <f t="shared" si="14"/>
        <v>10997</v>
      </c>
      <c r="Q68" s="22">
        <f t="shared" si="14"/>
        <v>10913</v>
      </c>
      <c r="R68" s="22">
        <f t="shared" si="14"/>
        <v>9862</v>
      </c>
      <c r="S68" s="22">
        <f t="shared" si="14"/>
        <v>8905</v>
      </c>
      <c r="T68" s="22">
        <f t="shared" si="14"/>
        <v>8616</v>
      </c>
      <c r="U68" s="22">
        <f t="shared" si="14"/>
        <v>8392</v>
      </c>
      <c r="V68" s="22">
        <f t="shared" si="14"/>
        <v>8245</v>
      </c>
      <c r="W68" s="22">
        <f t="shared" si="14"/>
        <v>8100</v>
      </c>
      <c r="X68" s="22">
        <f t="shared" si="14"/>
        <v>7624</v>
      </c>
      <c r="Y68" s="22">
        <f t="shared" si="14"/>
        <v>7566</v>
      </c>
      <c r="Z68" s="22">
        <f t="shared" si="14"/>
        <v>7581</v>
      </c>
      <c r="AA68" s="22">
        <f t="shared" si="14"/>
        <v>7301</v>
      </c>
      <c r="AB68" s="22">
        <f t="shared" si="14"/>
        <v>7445</v>
      </c>
      <c r="AC68" s="22">
        <f t="shared" si="14"/>
        <v>7544</v>
      </c>
      <c r="AD68" s="22">
        <f t="shared" si="14"/>
        <v>7555</v>
      </c>
      <c r="AE68" s="22">
        <f t="shared" si="14"/>
        <v>7763</v>
      </c>
      <c r="AF68" s="25"/>
    </row>
    <row r="69" spans="1:32" ht="15.75" x14ac:dyDescent="0.25">
      <c r="A69" s="23" t="s">
        <v>36</v>
      </c>
      <c r="B69" s="22">
        <f t="shared" ref="B69:AE69" si="15">B30+B31</f>
        <v>4451</v>
      </c>
      <c r="C69" s="22">
        <f t="shared" si="15"/>
        <v>4268</v>
      </c>
      <c r="D69" s="22">
        <f t="shared" si="15"/>
        <v>4320</v>
      </c>
      <c r="E69" s="22">
        <f t="shared" si="15"/>
        <v>4390</v>
      </c>
      <c r="F69" s="22">
        <f t="shared" si="15"/>
        <v>4270</v>
      </c>
      <c r="G69" s="22">
        <f t="shared" si="15"/>
        <v>3960</v>
      </c>
      <c r="H69" s="22">
        <f t="shared" si="15"/>
        <v>4013</v>
      </c>
      <c r="I69" s="22">
        <f t="shared" si="15"/>
        <v>4220</v>
      </c>
      <c r="J69" s="22">
        <f t="shared" si="15"/>
        <v>4541</v>
      </c>
      <c r="K69" s="22">
        <f t="shared" si="15"/>
        <v>5075</v>
      </c>
      <c r="L69" s="22">
        <f t="shared" si="15"/>
        <v>5624</v>
      </c>
      <c r="M69" s="22">
        <f t="shared" si="15"/>
        <v>5795</v>
      </c>
      <c r="N69" s="22">
        <f t="shared" si="15"/>
        <v>5393</v>
      </c>
      <c r="O69" s="22">
        <f t="shared" si="15"/>
        <v>6401</v>
      </c>
      <c r="P69" s="22">
        <f t="shared" si="15"/>
        <v>10472</v>
      </c>
      <c r="Q69" s="22">
        <f t="shared" si="15"/>
        <v>11407</v>
      </c>
      <c r="R69" s="22">
        <f t="shared" si="15"/>
        <v>11426</v>
      </c>
      <c r="S69" s="22">
        <f t="shared" si="15"/>
        <v>13119</v>
      </c>
      <c r="T69" s="22">
        <f t="shared" si="15"/>
        <v>15150</v>
      </c>
      <c r="U69" s="22">
        <f t="shared" si="15"/>
        <v>14745</v>
      </c>
      <c r="V69" s="22">
        <f t="shared" si="15"/>
        <v>14326</v>
      </c>
      <c r="W69" s="22">
        <f t="shared" si="15"/>
        <v>14181</v>
      </c>
      <c r="X69" s="22">
        <f t="shared" si="15"/>
        <v>13419</v>
      </c>
      <c r="Y69" s="22">
        <f t="shared" si="15"/>
        <v>13119</v>
      </c>
      <c r="Z69" s="22">
        <f t="shared" si="15"/>
        <v>13316</v>
      </c>
      <c r="AA69" s="22">
        <f t="shared" si="15"/>
        <v>27820</v>
      </c>
      <c r="AB69" s="22">
        <f t="shared" si="15"/>
        <v>18122</v>
      </c>
      <c r="AC69" s="22">
        <f t="shared" si="15"/>
        <v>12751</v>
      </c>
      <c r="AD69" s="22">
        <f t="shared" si="15"/>
        <v>14077</v>
      </c>
      <c r="AE69" s="22">
        <f t="shared" si="15"/>
        <v>14931</v>
      </c>
      <c r="AF69" s="25"/>
    </row>
    <row r="70" spans="1:32" ht="15.75" x14ac:dyDescent="0.25">
      <c r="A70" s="23" t="s">
        <v>39</v>
      </c>
      <c r="B70" s="22">
        <f t="shared" ref="B70:AE70" si="16">B28</f>
        <v>6059</v>
      </c>
      <c r="C70" s="22">
        <f t="shared" si="16"/>
        <v>4836</v>
      </c>
      <c r="D70" s="22">
        <f t="shared" si="16"/>
        <v>4644</v>
      </c>
      <c r="E70" s="22">
        <f t="shared" si="16"/>
        <v>6451</v>
      </c>
      <c r="F70" s="22">
        <f t="shared" si="16"/>
        <v>5138</v>
      </c>
      <c r="G70" s="22">
        <f t="shared" si="16"/>
        <v>5565</v>
      </c>
      <c r="H70" s="22">
        <f t="shared" si="16"/>
        <v>4202</v>
      </c>
      <c r="I70" s="22">
        <f t="shared" si="16"/>
        <v>4159</v>
      </c>
      <c r="J70" s="22">
        <f t="shared" si="16"/>
        <v>4386</v>
      </c>
      <c r="K70" s="22">
        <f t="shared" si="16"/>
        <v>4942</v>
      </c>
      <c r="L70" s="22">
        <f t="shared" si="16"/>
        <v>5011</v>
      </c>
      <c r="M70" s="22">
        <f t="shared" si="16"/>
        <v>6170</v>
      </c>
      <c r="N70" s="22">
        <f t="shared" si="16"/>
        <v>8590</v>
      </c>
      <c r="O70" s="22">
        <f t="shared" si="16"/>
        <v>10302</v>
      </c>
      <c r="P70" s="22">
        <f t="shared" si="16"/>
        <v>8951</v>
      </c>
      <c r="Q70" s="22">
        <f t="shared" si="16"/>
        <v>11181</v>
      </c>
      <c r="R70" s="22">
        <f t="shared" si="16"/>
        <v>10527</v>
      </c>
      <c r="S70" s="22">
        <f t="shared" si="16"/>
        <v>10010</v>
      </c>
      <c r="T70" s="22">
        <f t="shared" si="16"/>
        <v>9852</v>
      </c>
      <c r="U70" s="22">
        <f t="shared" si="16"/>
        <v>8814</v>
      </c>
      <c r="V70" s="22">
        <f t="shared" si="16"/>
        <v>9443</v>
      </c>
      <c r="W70" s="22">
        <f t="shared" si="16"/>
        <v>9787</v>
      </c>
      <c r="X70" s="22">
        <f t="shared" si="16"/>
        <v>11232</v>
      </c>
      <c r="Y70" s="22">
        <f t="shared" si="16"/>
        <v>11969</v>
      </c>
      <c r="Z70" s="22">
        <f t="shared" si="16"/>
        <v>13983</v>
      </c>
      <c r="AA70" s="22">
        <f t="shared" si="16"/>
        <v>14194</v>
      </c>
      <c r="AB70" s="22">
        <f t="shared" si="16"/>
        <v>15308</v>
      </c>
      <c r="AC70" s="22">
        <f t="shared" si="16"/>
        <v>17017</v>
      </c>
      <c r="AD70" s="22">
        <f t="shared" si="16"/>
        <v>18232</v>
      </c>
      <c r="AE70" s="22">
        <f t="shared" si="16"/>
        <v>18662</v>
      </c>
      <c r="AF70" s="25"/>
    </row>
    <row r="71" spans="1:32" ht="15.75" x14ac:dyDescent="0.25">
      <c r="A71" s="23" t="s">
        <v>37</v>
      </c>
      <c r="B71" s="22">
        <f t="shared" ref="B71:AE71" si="17">B32</f>
        <v>3144</v>
      </c>
      <c r="C71" s="22">
        <f t="shared" si="17"/>
        <v>3604</v>
      </c>
      <c r="D71" s="22">
        <f t="shared" si="17"/>
        <v>4287</v>
      </c>
      <c r="E71" s="22">
        <f t="shared" si="17"/>
        <v>4641</v>
      </c>
      <c r="F71" s="22">
        <f t="shared" si="17"/>
        <v>5015</v>
      </c>
      <c r="G71" s="22">
        <f t="shared" si="17"/>
        <v>5256</v>
      </c>
      <c r="H71" s="22">
        <f t="shared" si="17"/>
        <v>5377</v>
      </c>
      <c r="I71" s="22">
        <f t="shared" si="17"/>
        <v>5128</v>
      </c>
      <c r="J71" s="22">
        <f t="shared" si="17"/>
        <v>5296</v>
      </c>
      <c r="K71" s="22">
        <f t="shared" si="17"/>
        <v>5473</v>
      </c>
      <c r="L71" s="22">
        <f t="shared" si="17"/>
        <v>5407</v>
      </c>
      <c r="M71" s="22">
        <f t="shared" si="17"/>
        <v>5317</v>
      </c>
      <c r="N71" s="22">
        <f t="shared" si="17"/>
        <v>6095</v>
      </c>
      <c r="O71" s="22">
        <f t="shared" si="17"/>
        <v>6363</v>
      </c>
      <c r="P71" s="22">
        <f t="shared" si="17"/>
        <v>6299</v>
      </c>
      <c r="Q71" s="22">
        <f t="shared" si="17"/>
        <v>6039</v>
      </c>
      <c r="R71" s="22">
        <f t="shared" si="17"/>
        <v>6279</v>
      </c>
      <c r="S71" s="22">
        <f t="shared" si="17"/>
        <v>6417</v>
      </c>
      <c r="T71" s="22">
        <f t="shared" si="17"/>
        <v>6462</v>
      </c>
      <c r="U71" s="22">
        <f t="shared" si="17"/>
        <v>6416</v>
      </c>
      <c r="V71" s="22">
        <f t="shared" si="17"/>
        <v>6317</v>
      </c>
      <c r="W71" s="22">
        <f t="shared" si="17"/>
        <v>6447</v>
      </c>
      <c r="X71" s="22">
        <f t="shared" si="17"/>
        <v>6434</v>
      </c>
      <c r="Y71" s="22">
        <f t="shared" si="17"/>
        <v>6267</v>
      </c>
      <c r="Z71" s="22">
        <f t="shared" si="17"/>
        <v>6026</v>
      </c>
      <c r="AA71" s="22">
        <f t="shared" si="17"/>
        <v>5679</v>
      </c>
      <c r="AB71" s="22">
        <f t="shared" si="17"/>
        <v>8076</v>
      </c>
      <c r="AC71" s="22">
        <f t="shared" si="17"/>
        <v>16004</v>
      </c>
      <c r="AD71" s="22">
        <f t="shared" si="17"/>
        <v>18885</v>
      </c>
      <c r="AE71" s="22">
        <f t="shared" si="17"/>
        <v>20456</v>
      </c>
      <c r="AF71" s="25"/>
    </row>
    <row r="72" spans="1:32" ht="15.75" x14ac:dyDescent="0.25">
      <c r="A72" s="19" t="s">
        <v>41</v>
      </c>
      <c r="B72" s="22">
        <f t="shared" ref="B72:AE72" si="18">B40+B41+B42</f>
        <v>8370</v>
      </c>
      <c r="C72" s="22">
        <f t="shared" si="18"/>
        <v>8386</v>
      </c>
      <c r="D72" s="22">
        <f t="shared" si="18"/>
        <v>8266</v>
      </c>
      <c r="E72" s="22">
        <f t="shared" si="18"/>
        <v>8237</v>
      </c>
      <c r="F72" s="22">
        <f t="shared" si="18"/>
        <v>8399</v>
      </c>
      <c r="G72" s="22">
        <f t="shared" si="18"/>
        <v>8625</v>
      </c>
      <c r="H72" s="22">
        <f t="shared" si="18"/>
        <v>8590</v>
      </c>
      <c r="I72" s="22">
        <f t="shared" si="18"/>
        <v>10653</v>
      </c>
      <c r="J72" s="22">
        <f t="shared" si="18"/>
        <v>11595</v>
      </c>
      <c r="K72" s="22">
        <f t="shared" si="18"/>
        <v>12100</v>
      </c>
      <c r="L72" s="22">
        <f t="shared" si="18"/>
        <v>12723</v>
      </c>
      <c r="M72" s="22">
        <f t="shared" si="18"/>
        <v>13363</v>
      </c>
      <c r="N72" s="22">
        <f t="shared" si="18"/>
        <v>14287</v>
      </c>
      <c r="O72" s="22">
        <f t="shared" si="18"/>
        <v>15118</v>
      </c>
      <c r="P72" s="22">
        <f t="shared" si="18"/>
        <v>16190</v>
      </c>
      <c r="Q72" s="22">
        <f t="shared" si="18"/>
        <v>16374</v>
      </c>
      <c r="R72" s="22">
        <f t="shared" si="18"/>
        <v>15898</v>
      </c>
      <c r="S72" s="22">
        <f t="shared" si="18"/>
        <v>16309</v>
      </c>
      <c r="T72" s="22">
        <f t="shared" si="18"/>
        <v>16787</v>
      </c>
      <c r="U72" s="22">
        <f t="shared" si="18"/>
        <v>17068</v>
      </c>
      <c r="V72" s="22">
        <f t="shared" si="18"/>
        <v>17187</v>
      </c>
      <c r="W72" s="22">
        <f t="shared" si="18"/>
        <v>17386</v>
      </c>
      <c r="X72" s="22">
        <f t="shared" si="18"/>
        <v>17522</v>
      </c>
      <c r="Y72" s="22">
        <f t="shared" si="18"/>
        <v>17922</v>
      </c>
      <c r="Z72" s="22">
        <f t="shared" si="18"/>
        <v>18465</v>
      </c>
      <c r="AA72" s="22">
        <f t="shared" si="18"/>
        <v>18860</v>
      </c>
      <c r="AB72" s="22">
        <f t="shared" si="18"/>
        <v>19640</v>
      </c>
      <c r="AC72" s="22">
        <f t="shared" si="18"/>
        <v>20165</v>
      </c>
      <c r="AD72" s="22">
        <f t="shared" si="18"/>
        <v>21201</v>
      </c>
      <c r="AE72" s="22">
        <f t="shared" si="18"/>
        <v>22489</v>
      </c>
      <c r="AF72" s="25"/>
    </row>
    <row r="73" spans="1:32" ht="15.75" x14ac:dyDescent="0.25">
      <c r="A73" s="23" t="s">
        <v>38</v>
      </c>
      <c r="B73" s="22">
        <f>B49-SUM(B65:B72)-B74</f>
        <v>7705</v>
      </c>
      <c r="C73" s="22">
        <f>C49-SUM(C65:C72)-C74</f>
        <v>8155</v>
      </c>
      <c r="D73" s="22">
        <f t="shared" ref="D73:AE73" si="19">D49-SUM(D65:D72)-D74</f>
        <v>8670</v>
      </c>
      <c r="E73" s="22">
        <f t="shared" si="19"/>
        <v>8409</v>
      </c>
      <c r="F73" s="22">
        <f t="shared" si="19"/>
        <v>9445</v>
      </c>
      <c r="G73" s="22">
        <f t="shared" si="19"/>
        <v>9845</v>
      </c>
      <c r="H73" s="22">
        <f t="shared" si="19"/>
        <v>11014</v>
      </c>
      <c r="I73" s="22">
        <f t="shared" si="19"/>
        <v>11999</v>
      </c>
      <c r="J73" s="22">
        <f t="shared" si="19"/>
        <v>12700</v>
      </c>
      <c r="K73" s="22">
        <f t="shared" si="19"/>
        <v>13540</v>
      </c>
      <c r="L73" s="22">
        <f t="shared" si="19"/>
        <v>13174</v>
      </c>
      <c r="M73" s="22">
        <f t="shared" si="19"/>
        <v>14716</v>
      </c>
      <c r="N73" s="22">
        <f t="shared" si="19"/>
        <v>15616</v>
      </c>
      <c r="O73" s="22">
        <f t="shared" si="19"/>
        <v>16296</v>
      </c>
      <c r="P73" s="22">
        <f t="shared" si="19"/>
        <v>19127</v>
      </c>
      <c r="Q73" s="22">
        <f t="shared" si="19"/>
        <v>17987</v>
      </c>
      <c r="R73" s="22">
        <f t="shared" si="19"/>
        <v>17728</v>
      </c>
      <c r="S73" s="22">
        <f t="shared" si="19"/>
        <v>16971</v>
      </c>
      <c r="T73" s="22">
        <f t="shared" si="19"/>
        <v>17491</v>
      </c>
      <c r="U73" s="22">
        <f t="shared" si="19"/>
        <v>24602</v>
      </c>
      <c r="V73" s="22">
        <f t="shared" si="19"/>
        <v>28330</v>
      </c>
      <c r="W73" s="22">
        <f t="shared" si="19"/>
        <v>30090</v>
      </c>
      <c r="X73" s="22">
        <f t="shared" si="19"/>
        <v>32049</v>
      </c>
      <c r="Y73" s="22">
        <f t="shared" si="19"/>
        <v>34042</v>
      </c>
      <c r="Z73" s="22">
        <f t="shared" si="19"/>
        <v>36772</v>
      </c>
      <c r="AA73" s="22">
        <f t="shared" si="19"/>
        <v>51216</v>
      </c>
      <c r="AB73" s="22">
        <f t="shared" si="19"/>
        <v>51491</v>
      </c>
      <c r="AC73" s="22">
        <f t="shared" si="19"/>
        <v>48465</v>
      </c>
      <c r="AD73" s="22">
        <f t="shared" si="19"/>
        <v>41009</v>
      </c>
      <c r="AE73" s="22">
        <f t="shared" si="19"/>
        <v>36562</v>
      </c>
      <c r="AF73" s="25"/>
    </row>
    <row r="74" spans="1:32" ht="15.75" x14ac:dyDescent="0.25">
      <c r="A74" s="21" t="s">
        <v>42</v>
      </c>
      <c r="B74" s="22">
        <f>B29</f>
        <v>2576</v>
      </c>
      <c r="C74" s="22">
        <f>C29</f>
        <v>2759</v>
      </c>
      <c r="D74" s="22">
        <f t="shared" ref="D74:AE74" si="20">D29</f>
        <v>2857</v>
      </c>
      <c r="E74" s="22">
        <f t="shared" si="20"/>
        <v>3196</v>
      </c>
      <c r="F74" s="22">
        <f t="shared" si="20"/>
        <v>3384</v>
      </c>
      <c r="G74" s="22">
        <f t="shared" si="20"/>
        <v>3635</v>
      </c>
      <c r="H74" s="22">
        <f t="shared" si="20"/>
        <v>3833</v>
      </c>
      <c r="I74" s="22">
        <f t="shared" si="20"/>
        <v>4086</v>
      </c>
      <c r="J74" s="22">
        <f t="shared" si="20"/>
        <v>4765</v>
      </c>
      <c r="K74" s="22">
        <f t="shared" si="20"/>
        <v>5184</v>
      </c>
      <c r="L74" s="22">
        <f t="shared" si="20"/>
        <v>5213</v>
      </c>
      <c r="M74" s="22">
        <f t="shared" si="20"/>
        <v>5467</v>
      </c>
      <c r="N74" s="22">
        <f t="shared" si="20"/>
        <v>5780</v>
      </c>
      <c r="O74" s="22">
        <f t="shared" si="20"/>
        <v>6033</v>
      </c>
      <c r="P74" s="22">
        <f t="shared" si="20"/>
        <v>6212</v>
      </c>
      <c r="Q74" s="22">
        <f t="shared" si="20"/>
        <v>6186</v>
      </c>
      <c r="R74" s="22">
        <f t="shared" si="20"/>
        <v>6475</v>
      </c>
      <c r="S74" s="22">
        <f t="shared" si="20"/>
        <v>6665</v>
      </c>
      <c r="T74" s="22">
        <f t="shared" si="20"/>
        <v>6817</v>
      </c>
      <c r="U74" s="22">
        <f t="shared" si="20"/>
        <v>6464</v>
      </c>
      <c r="V74" s="22">
        <f t="shared" si="20"/>
        <v>6273</v>
      </c>
      <c r="W74" s="22">
        <f t="shared" si="20"/>
        <v>6236</v>
      </c>
      <c r="X74" s="22">
        <f t="shared" si="20"/>
        <v>6415</v>
      </c>
      <c r="Y74" s="22">
        <f t="shared" si="20"/>
        <v>6310</v>
      </c>
      <c r="Z74" s="22">
        <f t="shared" si="20"/>
        <v>6547</v>
      </c>
      <c r="AA74" s="22">
        <f t="shared" si="20"/>
        <v>8757</v>
      </c>
      <c r="AB74" s="22">
        <f t="shared" si="20"/>
        <v>8186</v>
      </c>
      <c r="AC74" s="22">
        <f t="shared" si="20"/>
        <v>7554</v>
      </c>
      <c r="AD74" s="22">
        <f t="shared" si="20"/>
        <v>7571</v>
      </c>
      <c r="AE74" s="22">
        <f t="shared" si="20"/>
        <v>8218</v>
      </c>
      <c r="AF74" s="25"/>
    </row>
    <row r="75" spans="1:32" ht="15.75" x14ac:dyDescent="0.25"/>
    <row r="76" spans="1:32" ht="15.75" x14ac:dyDescent="0.25">
      <c r="AE76" s="38"/>
    </row>
    <row r="77" spans="1:32" ht="15.75" x14ac:dyDescent="0.25"/>
    <row r="78" spans="1:32" ht="15.75" x14ac:dyDescent="0.25"/>
    <row r="79" spans="1:32" ht="15.75" x14ac:dyDescent="0.25"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</row>
    <row r="80" spans="1:32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spans="16:18" ht="15.75" x14ac:dyDescent="0.25"/>
    <row r="98" spans="16:18" ht="15.75" x14ac:dyDescent="0.25"/>
    <row r="99" spans="16:18" ht="15.75" x14ac:dyDescent="0.25"/>
    <row r="100" spans="16:18" ht="15.75" x14ac:dyDescent="0.25"/>
    <row r="101" spans="16:18" ht="15.75" x14ac:dyDescent="0.25"/>
    <row r="102" spans="16:18" ht="15.75" x14ac:dyDescent="0.25"/>
    <row r="103" spans="16:18" ht="15.75" x14ac:dyDescent="0.25"/>
    <row r="104" spans="16:18" ht="15.75" x14ac:dyDescent="0.25"/>
    <row r="105" spans="16:18" ht="15.75" x14ac:dyDescent="0.25"/>
    <row r="106" spans="16:18" ht="15.75" x14ac:dyDescent="0.25"/>
    <row r="107" spans="16:18" ht="15.75" x14ac:dyDescent="0.25"/>
    <row r="108" spans="16:18" ht="15.75" x14ac:dyDescent="0.25">
      <c r="P108" s="48" t="s">
        <v>43</v>
      </c>
      <c r="Q108" s="49"/>
      <c r="R108" s="49"/>
    </row>
    <row r="109" spans="16:18" ht="15.75" x14ac:dyDescent="0.25">
      <c r="P109" s="49"/>
      <c r="Q109" s="49"/>
      <c r="R109" s="49"/>
    </row>
    <row r="110" spans="16:18" ht="15.75" x14ac:dyDescent="0.25"/>
    <row r="111" spans="16:18" ht="15.75" x14ac:dyDescent="0.25"/>
  </sheetData>
  <mergeCells count="20">
    <mergeCell ref="C5:D5"/>
    <mergeCell ref="E5:F5"/>
    <mergeCell ref="Q5:R5"/>
    <mergeCell ref="T5:U5"/>
    <mergeCell ref="A1:V1"/>
    <mergeCell ref="C3:D3"/>
    <mergeCell ref="E3:F3"/>
    <mergeCell ref="Q3:R3"/>
    <mergeCell ref="T3:U3"/>
    <mergeCell ref="P108:R109"/>
    <mergeCell ref="A22:AF22"/>
    <mergeCell ref="A35:AF35"/>
    <mergeCell ref="A48:AF48"/>
    <mergeCell ref="C50:D50"/>
    <mergeCell ref="E50:F50"/>
    <mergeCell ref="Q50:R50"/>
    <mergeCell ref="T50:U50"/>
    <mergeCell ref="A52:L52"/>
    <mergeCell ref="Q52:R52"/>
    <mergeCell ref="T52:U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CPS</vt:lpstr>
      <vt:lpstr>CPS RGS-AWG</vt:lpstr>
    </vt:vector>
  </TitlesOfParts>
  <Manager>REFORMING</Manager>
  <Company>REFORMING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salerno;Team Reforming.it</dc:creator>
  <cp:lastModifiedBy>Nicola Carmine Salerno</cp:lastModifiedBy>
  <dcterms:created xsi:type="dcterms:W3CDTF">2022-04-14T08:41:29Z</dcterms:created>
  <dcterms:modified xsi:type="dcterms:W3CDTF">2026-01-29T11:11:46Z</dcterms:modified>
</cp:coreProperties>
</file>