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5B977E9D-729D-4E74-9364-D1B2D6E97E10}" xr6:coauthVersionLast="47" xr6:coauthVersionMax="47" xr10:uidLastSave="{00000000-0000-0000-0000-000000000000}"/>
  <bookViews>
    <workbookView xWindow="-120" yWindow="-120" windowWidth="29040" windowHeight="15720" activeTab="1" xr2:uid="{662516F4-AE21-48B0-9B5E-7E536D6D9499}"/>
  </bookViews>
  <sheets>
    <sheet name="Foglio1" sheetId="1" r:id="rId1"/>
    <sheet name="Foglio1 (2)" sheetId="3" r:id="rId2"/>
    <sheet name="Foglio1 (3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4" l="1"/>
  <c r="Y22" i="4"/>
  <c r="U22" i="4"/>
  <c r="S22" i="4"/>
  <c r="Q22" i="4"/>
  <c r="N22" i="4"/>
  <c r="L22" i="4"/>
  <c r="J22" i="4"/>
  <c r="H22" i="4"/>
  <c r="F22" i="4"/>
  <c r="Z21" i="4"/>
  <c r="Y21" i="4"/>
  <c r="U21" i="4"/>
  <c r="S21" i="4"/>
  <c r="Q21" i="4"/>
  <c r="N21" i="4"/>
  <c r="L21" i="4"/>
  <c r="J21" i="4"/>
  <c r="H21" i="4"/>
  <c r="F21" i="4"/>
  <c r="Z20" i="4"/>
  <c r="Y20" i="4"/>
  <c r="U20" i="4"/>
  <c r="S20" i="4"/>
  <c r="Q20" i="4"/>
  <c r="N20" i="4"/>
  <c r="L20" i="4"/>
  <c r="J20" i="4"/>
  <c r="H20" i="4"/>
  <c r="F20" i="4"/>
  <c r="Z19" i="4"/>
  <c r="Y19" i="4"/>
  <c r="U19" i="4"/>
  <c r="S19" i="4"/>
  <c r="Q19" i="4"/>
  <c r="N19" i="4"/>
  <c r="L19" i="4"/>
  <c r="J19" i="4"/>
  <c r="H19" i="4"/>
  <c r="F19" i="4"/>
  <c r="Z18" i="4"/>
  <c r="Y18" i="4"/>
  <c r="U18" i="4"/>
  <c r="S18" i="4"/>
  <c r="Q18" i="4"/>
  <c r="N18" i="4"/>
  <c r="L18" i="4"/>
  <c r="J18" i="4"/>
  <c r="H18" i="4"/>
  <c r="F18" i="4"/>
  <c r="Z17" i="4"/>
  <c r="Y17" i="4"/>
  <c r="U17" i="4"/>
  <c r="S17" i="4"/>
  <c r="Q17" i="4"/>
  <c r="N17" i="4"/>
  <c r="L17" i="4"/>
  <c r="J17" i="4"/>
  <c r="H17" i="4"/>
  <c r="F17" i="4"/>
  <c r="Z16" i="4"/>
  <c r="Y16" i="4"/>
  <c r="U16" i="4"/>
  <c r="S16" i="4"/>
  <c r="Q16" i="4"/>
  <c r="N16" i="4"/>
  <c r="L16" i="4"/>
  <c r="J16" i="4"/>
  <c r="H16" i="4"/>
  <c r="F16" i="4"/>
  <c r="Z15" i="4"/>
  <c r="Y15" i="4"/>
  <c r="U15" i="4"/>
  <c r="S15" i="4"/>
  <c r="Q15" i="4"/>
  <c r="N15" i="4"/>
  <c r="L15" i="4"/>
  <c r="J15" i="4"/>
  <c r="H15" i="4"/>
  <c r="F15" i="4"/>
  <c r="Z14" i="4"/>
  <c r="Y14" i="4"/>
  <c r="U14" i="4"/>
  <c r="S14" i="4"/>
  <c r="Q14" i="4"/>
  <c r="N14" i="4"/>
  <c r="L14" i="4"/>
  <c r="J14" i="4"/>
  <c r="H14" i="4"/>
  <c r="F14" i="4"/>
  <c r="Z13" i="4"/>
  <c r="Y13" i="4"/>
  <c r="U13" i="4"/>
  <c r="S13" i="4"/>
  <c r="Q13" i="4"/>
  <c r="N13" i="4"/>
  <c r="L13" i="4"/>
  <c r="J13" i="4"/>
  <c r="H13" i="4"/>
  <c r="F13" i="4"/>
  <c r="Z12" i="4"/>
  <c r="Y12" i="4"/>
  <c r="U12" i="4"/>
  <c r="S12" i="4"/>
  <c r="Q12" i="4"/>
  <c r="N12" i="4"/>
  <c r="L12" i="4"/>
  <c r="J12" i="4"/>
  <c r="H12" i="4"/>
  <c r="F12" i="4"/>
  <c r="Z11" i="4"/>
  <c r="Y11" i="4"/>
  <c r="U11" i="4"/>
  <c r="S11" i="4"/>
  <c r="Q11" i="4"/>
  <c r="N11" i="4"/>
  <c r="L11" i="4"/>
  <c r="J11" i="4"/>
  <c r="H11" i="4"/>
  <c r="F11" i="4"/>
  <c r="Z10" i="4"/>
  <c r="Y10" i="4"/>
  <c r="U10" i="4"/>
  <c r="S10" i="4"/>
  <c r="Q10" i="4"/>
  <c r="N10" i="4"/>
  <c r="L10" i="4"/>
  <c r="J10" i="4"/>
  <c r="H10" i="4"/>
  <c r="F10" i="4"/>
  <c r="Z9" i="4"/>
  <c r="Y9" i="4"/>
  <c r="U9" i="4"/>
  <c r="S9" i="4"/>
  <c r="Q9" i="4"/>
  <c r="N9" i="4"/>
  <c r="L9" i="4"/>
  <c r="J9" i="4"/>
  <c r="H9" i="4"/>
  <c r="F9" i="4"/>
  <c r="Z8" i="4"/>
  <c r="Y8" i="4"/>
  <c r="U8" i="4"/>
  <c r="S8" i="4"/>
  <c r="Q8" i="4"/>
  <c r="N8" i="4"/>
  <c r="L8" i="4"/>
  <c r="J8" i="4"/>
  <c r="H8" i="4"/>
  <c r="F8" i="4"/>
  <c r="Z7" i="4"/>
  <c r="Y7" i="4"/>
  <c r="U7" i="4"/>
  <c r="S7" i="4"/>
  <c r="Q7" i="4"/>
  <c r="N7" i="4"/>
  <c r="L7" i="4"/>
  <c r="J7" i="4"/>
  <c r="H7" i="4"/>
  <c r="F7" i="4"/>
  <c r="Z6" i="4"/>
  <c r="Y6" i="4"/>
  <c r="U6" i="4"/>
  <c r="S6" i="4"/>
  <c r="Q6" i="4"/>
  <c r="N6" i="4"/>
  <c r="L6" i="4"/>
  <c r="J6" i="4"/>
  <c r="H6" i="4"/>
  <c r="F6" i="4"/>
  <c r="Z5" i="4"/>
  <c r="Y5" i="4"/>
  <c r="U5" i="4"/>
  <c r="S5" i="4"/>
  <c r="Q5" i="4"/>
  <c r="N5" i="4"/>
  <c r="L5" i="4"/>
  <c r="J5" i="4"/>
  <c r="H5" i="4"/>
  <c r="F5" i="4"/>
  <c r="Z4" i="4"/>
  <c r="Y4" i="4"/>
  <c r="U4" i="4"/>
  <c r="S4" i="4"/>
  <c r="Q4" i="4"/>
  <c r="N4" i="4"/>
  <c r="L4" i="4"/>
  <c r="J4" i="4"/>
  <c r="H4" i="4"/>
  <c r="F4" i="4"/>
  <c r="Z3" i="4"/>
  <c r="Y3" i="4"/>
  <c r="U3" i="4"/>
  <c r="S3" i="4"/>
  <c r="Q3" i="4"/>
  <c r="N3" i="4"/>
  <c r="L3" i="4"/>
  <c r="J3" i="4"/>
  <c r="H3" i="4"/>
  <c r="F3" i="4"/>
  <c r="Z2" i="4"/>
  <c r="Y2" i="4"/>
  <c r="U2" i="4"/>
  <c r="S2" i="4"/>
  <c r="Q2" i="4"/>
  <c r="N2" i="4"/>
  <c r="L2" i="4"/>
  <c r="J2" i="4"/>
  <c r="H2" i="4"/>
  <c r="F2" i="4"/>
  <c r="G30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31" i="3"/>
  <c r="X28" i="3"/>
  <c r="W50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31" i="3"/>
  <c r="W25" i="3"/>
  <c r="W27" i="3"/>
  <c r="X27" i="3" s="1"/>
  <c r="Z22" i="3"/>
  <c r="Y22" i="3"/>
  <c r="U22" i="3"/>
  <c r="S22" i="3"/>
  <c r="Q22" i="3"/>
  <c r="N22" i="3"/>
  <c r="L22" i="3"/>
  <c r="J22" i="3"/>
  <c r="H22" i="3"/>
  <c r="F22" i="3"/>
  <c r="Z21" i="3"/>
  <c r="Y21" i="3"/>
  <c r="U21" i="3"/>
  <c r="S21" i="3"/>
  <c r="Q21" i="3"/>
  <c r="N21" i="3"/>
  <c r="L21" i="3"/>
  <c r="J21" i="3"/>
  <c r="H21" i="3"/>
  <c r="F21" i="3"/>
  <c r="Z20" i="3"/>
  <c r="Y20" i="3"/>
  <c r="U20" i="3"/>
  <c r="S20" i="3"/>
  <c r="Q20" i="3"/>
  <c r="N20" i="3"/>
  <c r="L20" i="3"/>
  <c r="J20" i="3"/>
  <c r="H20" i="3"/>
  <c r="F20" i="3"/>
  <c r="Z19" i="3"/>
  <c r="Y19" i="3"/>
  <c r="U19" i="3"/>
  <c r="S19" i="3"/>
  <c r="Q19" i="3"/>
  <c r="N19" i="3"/>
  <c r="L19" i="3"/>
  <c r="J19" i="3"/>
  <c r="H19" i="3"/>
  <c r="F19" i="3"/>
  <c r="Z18" i="3"/>
  <c r="Y18" i="3"/>
  <c r="U18" i="3"/>
  <c r="S18" i="3"/>
  <c r="Q18" i="3"/>
  <c r="N18" i="3"/>
  <c r="L18" i="3"/>
  <c r="J18" i="3"/>
  <c r="H18" i="3"/>
  <c r="F18" i="3"/>
  <c r="Z17" i="3"/>
  <c r="Y17" i="3"/>
  <c r="U17" i="3"/>
  <c r="S17" i="3"/>
  <c r="Q17" i="3"/>
  <c r="N17" i="3"/>
  <c r="L17" i="3"/>
  <c r="J17" i="3"/>
  <c r="H17" i="3"/>
  <c r="F17" i="3"/>
  <c r="Z16" i="3"/>
  <c r="Y16" i="3"/>
  <c r="U16" i="3"/>
  <c r="S16" i="3"/>
  <c r="Q16" i="3"/>
  <c r="N16" i="3"/>
  <c r="L16" i="3"/>
  <c r="J16" i="3"/>
  <c r="H16" i="3"/>
  <c r="F16" i="3"/>
  <c r="Z15" i="3"/>
  <c r="Y15" i="3"/>
  <c r="U15" i="3"/>
  <c r="S15" i="3"/>
  <c r="Q15" i="3"/>
  <c r="N15" i="3"/>
  <c r="L15" i="3"/>
  <c r="J15" i="3"/>
  <c r="H15" i="3"/>
  <c r="F15" i="3"/>
  <c r="Z14" i="3"/>
  <c r="Y14" i="3"/>
  <c r="U14" i="3"/>
  <c r="S14" i="3"/>
  <c r="Q14" i="3"/>
  <c r="N14" i="3"/>
  <c r="L14" i="3"/>
  <c r="J14" i="3"/>
  <c r="H14" i="3"/>
  <c r="F14" i="3"/>
  <c r="Z13" i="3"/>
  <c r="Y13" i="3"/>
  <c r="U13" i="3"/>
  <c r="S13" i="3"/>
  <c r="Q13" i="3"/>
  <c r="N13" i="3"/>
  <c r="L13" i="3"/>
  <c r="J13" i="3"/>
  <c r="H13" i="3"/>
  <c r="F13" i="3"/>
  <c r="Z12" i="3"/>
  <c r="Y12" i="3"/>
  <c r="U12" i="3"/>
  <c r="S12" i="3"/>
  <c r="Q12" i="3"/>
  <c r="N12" i="3"/>
  <c r="L12" i="3"/>
  <c r="J12" i="3"/>
  <c r="H12" i="3"/>
  <c r="F12" i="3"/>
  <c r="Z11" i="3"/>
  <c r="Y11" i="3"/>
  <c r="U11" i="3"/>
  <c r="S11" i="3"/>
  <c r="Q11" i="3"/>
  <c r="N11" i="3"/>
  <c r="L11" i="3"/>
  <c r="J11" i="3"/>
  <c r="H11" i="3"/>
  <c r="F11" i="3"/>
  <c r="Z10" i="3"/>
  <c r="Y10" i="3"/>
  <c r="U10" i="3"/>
  <c r="S10" i="3"/>
  <c r="Q10" i="3"/>
  <c r="N10" i="3"/>
  <c r="L10" i="3"/>
  <c r="J10" i="3"/>
  <c r="H10" i="3"/>
  <c r="F10" i="3"/>
  <c r="Z9" i="3"/>
  <c r="Y9" i="3"/>
  <c r="U9" i="3"/>
  <c r="S9" i="3"/>
  <c r="Q9" i="3"/>
  <c r="N9" i="3"/>
  <c r="L9" i="3"/>
  <c r="J9" i="3"/>
  <c r="H9" i="3"/>
  <c r="F9" i="3"/>
  <c r="Z8" i="3"/>
  <c r="Y8" i="3"/>
  <c r="U8" i="3"/>
  <c r="S8" i="3"/>
  <c r="Q8" i="3"/>
  <c r="N8" i="3"/>
  <c r="L8" i="3"/>
  <c r="J8" i="3"/>
  <c r="H8" i="3"/>
  <c r="F8" i="3"/>
  <c r="Z7" i="3"/>
  <c r="Y7" i="3"/>
  <c r="U7" i="3"/>
  <c r="S7" i="3"/>
  <c r="Q7" i="3"/>
  <c r="N7" i="3"/>
  <c r="L7" i="3"/>
  <c r="J7" i="3"/>
  <c r="H7" i="3"/>
  <c r="F7" i="3"/>
  <c r="Z6" i="3"/>
  <c r="Y6" i="3"/>
  <c r="U6" i="3"/>
  <c r="S6" i="3"/>
  <c r="Q6" i="3"/>
  <c r="N6" i="3"/>
  <c r="L6" i="3"/>
  <c r="J6" i="3"/>
  <c r="H6" i="3"/>
  <c r="F6" i="3"/>
  <c r="Z5" i="3"/>
  <c r="Y5" i="3"/>
  <c r="U5" i="3"/>
  <c r="S5" i="3"/>
  <c r="Q5" i="3"/>
  <c r="N5" i="3"/>
  <c r="L5" i="3"/>
  <c r="J5" i="3"/>
  <c r="H5" i="3"/>
  <c r="F5" i="3"/>
  <c r="Z4" i="3"/>
  <c r="Y4" i="3"/>
  <c r="U4" i="3"/>
  <c r="S4" i="3"/>
  <c r="Q4" i="3"/>
  <c r="N4" i="3"/>
  <c r="L4" i="3"/>
  <c r="J4" i="3"/>
  <c r="H4" i="3"/>
  <c r="F4" i="3"/>
  <c r="Z3" i="3"/>
  <c r="Y3" i="3"/>
  <c r="U3" i="3"/>
  <c r="S3" i="3"/>
  <c r="Q3" i="3"/>
  <c r="N3" i="3"/>
  <c r="L3" i="3"/>
  <c r="J3" i="3"/>
  <c r="H3" i="3"/>
  <c r="F3" i="3"/>
  <c r="Z2" i="3"/>
  <c r="Y2" i="3"/>
  <c r="U2" i="3"/>
  <c r="S2" i="3"/>
  <c r="Q2" i="3"/>
  <c r="N2" i="3"/>
  <c r="L2" i="3"/>
  <c r="J2" i="3"/>
  <c r="H2" i="3"/>
  <c r="F2" i="3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1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Z9" i="1"/>
  <c r="Y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2" i="1"/>
</calcChain>
</file>

<file path=xl/sharedStrings.xml><?xml version="1.0" encoding="utf-8"?>
<sst xmlns="http://schemas.openxmlformats.org/spreadsheetml/2006/main" count="82" uniqueCount="28">
  <si>
    <t>anno</t>
  </si>
  <si>
    <t>rPIL</t>
  </si>
  <si>
    <t>E0</t>
  </si>
  <si>
    <t>E65</t>
  </si>
  <si>
    <t>dipstrutt</t>
  </si>
  <si>
    <t>dipanziani</t>
  </si>
  <si>
    <t>rPIlprc</t>
  </si>
  <si>
    <t>to25-34</t>
  </si>
  <si>
    <t>to15-64</t>
  </si>
  <si>
    <t>to15-74</t>
  </si>
  <si>
    <t>to50-89</t>
  </si>
  <si>
    <t>to15-89</t>
  </si>
  <si>
    <t>chiva</t>
  </si>
  <si>
    <t>chiviene</t>
  </si>
  <si>
    <t>LNrPILprc</t>
  </si>
  <si>
    <t>LNchiva</t>
  </si>
  <si>
    <t>LNchiviene</t>
  </si>
  <si>
    <t>65over</t>
  </si>
  <si>
    <t>LN65over</t>
  </si>
  <si>
    <t>LNdipstrutt</t>
  </si>
  <si>
    <t>indexvecch</t>
  </si>
  <si>
    <t>LNdipanziani</t>
  </si>
  <si>
    <t>LNindexvecch</t>
  </si>
  <si>
    <t>LNto50-89</t>
  </si>
  <si>
    <t>LNto15-64</t>
  </si>
  <si>
    <t>LNto15-74</t>
  </si>
  <si>
    <t>crisi1</t>
  </si>
  <si>
    <t>crisi2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</si>
</sst>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0" xfId="2" applyFont="1"/>
    <xf numFmtId="164" fontId="0" fillId="0" borderId="0" xfId="2" applyNumberFormat="1" applyFont="1"/>
    <xf numFmtId="10" fontId="0" fillId="0" borderId="0" xfId="2" applyNumberFormat="1" applyFont="1"/>
  </cellXfs>
  <cellStyles count="3">
    <cellStyle name="Normale" xfId="0" builtinId="0"/>
    <cellStyle name="Normale 2" xfId="1" xr:uid="{46B2D1A4-961B-4632-83E6-644FB0EAF240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F8F7-B421-47BF-9D07-8B26B2E131DF}">
  <sheetPr>
    <tabColor rgb="FFC00000"/>
  </sheetPr>
  <dimension ref="A1:AB32"/>
  <sheetViews>
    <sheetView topLeftCell="E1" workbookViewId="0">
      <selection activeCell="AA1" sqref="AA1:AB31"/>
    </sheetView>
  </sheetViews>
  <sheetFormatPr defaultRowHeight="15" x14ac:dyDescent="0.25"/>
  <cols>
    <col min="2" max="2" width="14.7109375" bestFit="1" customWidth="1"/>
    <col min="3" max="5" width="9.5703125" bestFit="1" customWidth="1"/>
    <col min="6" max="6" width="9.5703125" customWidth="1"/>
    <col min="7" max="7" width="9.5703125" bestFit="1" customWidth="1"/>
    <col min="8" max="8" width="9.5703125" customWidth="1"/>
    <col min="9" max="9" width="9.5703125" bestFit="1" customWidth="1"/>
    <col min="10" max="10" width="9.5703125" customWidth="1"/>
    <col min="11" max="11" width="10.5703125" bestFit="1" customWidth="1"/>
    <col min="12" max="12" width="10.5703125" customWidth="1"/>
    <col min="13" max="13" width="12.5703125" bestFit="1" customWidth="1"/>
    <col min="14" max="14" width="12.5703125" customWidth="1"/>
    <col min="15" max="16" width="9.5703125" bestFit="1" customWidth="1"/>
    <col min="17" max="17" width="9.5703125" customWidth="1"/>
    <col min="18" max="18" width="9.5703125" bestFit="1" customWidth="1"/>
    <col min="19" max="19" width="9.5703125" customWidth="1"/>
    <col min="20" max="20" width="9.5703125" bestFit="1" customWidth="1"/>
    <col min="21" max="21" width="9.5703125" customWidth="1"/>
    <col min="22" max="22" width="9.5703125" bestFit="1" customWidth="1"/>
    <col min="23" max="24" width="13.710937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</v>
      </c>
      <c r="F1" s="1" t="s">
        <v>18</v>
      </c>
      <c r="G1" s="1" t="s">
        <v>4</v>
      </c>
      <c r="H1" s="1" t="s">
        <v>19</v>
      </c>
      <c r="I1" s="1" t="s">
        <v>5</v>
      </c>
      <c r="J1" s="1" t="s">
        <v>21</v>
      </c>
      <c r="K1" s="1" t="s">
        <v>20</v>
      </c>
      <c r="L1" s="1" t="s">
        <v>22</v>
      </c>
      <c r="M1" s="1" t="s">
        <v>6</v>
      </c>
      <c r="N1" s="1" t="s">
        <v>14</v>
      </c>
      <c r="O1" s="1" t="s">
        <v>7</v>
      </c>
      <c r="P1" s="1" t="s">
        <v>8</v>
      </c>
      <c r="Q1" s="1" t="s">
        <v>24</v>
      </c>
      <c r="R1" s="1" t="s">
        <v>9</v>
      </c>
      <c r="S1" s="1" t="s">
        <v>25</v>
      </c>
      <c r="T1" s="1" t="s">
        <v>10</v>
      </c>
      <c r="U1" s="1" t="s">
        <v>23</v>
      </c>
      <c r="V1" s="1" t="s">
        <v>11</v>
      </c>
      <c r="W1" s="1" t="s">
        <v>12</v>
      </c>
      <c r="X1" s="1" t="s">
        <v>13</v>
      </c>
      <c r="Y1" s="1" t="s">
        <v>15</v>
      </c>
      <c r="Z1" s="1" t="s">
        <v>16</v>
      </c>
      <c r="AA1" s="1" t="s">
        <v>26</v>
      </c>
      <c r="AB1" s="1" t="s">
        <v>27</v>
      </c>
    </row>
    <row r="2" spans="1:28" x14ac:dyDescent="0.25">
      <c r="A2" s="1">
        <v>1995</v>
      </c>
      <c r="B2" s="2">
        <v>1593782.9</v>
      </c>
      <c r="C2" s="2"/>
      <c r="D2" s="2"/>
      <c r="E2" s="2"/>
      <c r="F2" s="2"/>
      <c r="G2" s="2"/>
      <c r="H2" s="2"/>
      <c r="I2" s="2"/>
      <c r="J2" s="2"/>
      <c r="K2" s="2"/>
      <c r="L2" s="2"/>
      <c r="M2" s="2">
        <v>28037.690999999999</v>
      </c>
      <c r="N2" s="2">
        <f>LN(M2)</f>
        <v>10.241304991110209</v>
      </c>
      <c r="O2" s="2"/>
      <c r="P2" s="2"/>
      <c r="Q2" s="2"/>
      <c r="R2" s="2"/>
      <c r="S2" s="2"/>
      <c r="T2" s="2"/>
      <c r="U2" s="2"/>
      <c r="V2" s="2"/>
      <c r="W2" s="2"/>
      <c r="X2" s="2"/>
      <c r="AA2" s="2">
        <v>0</v>
      </c>
      <c r="AB2" s="2">
        <v>0</v>
      </c>
    </row>
    <row r="3" spans="1:28" x14ac:dyDescent="0.25">
      <c r="A3" s="1">
        <v>1996</v>
      </c>
      <c r="B3" s="2">
        <v>1615228.6</v>
      </c>
      <c r="C3" s="2"/>
      <c r="D3" s="2"/>
      <c r="E3" s="2"/>
      <c r="F3" s="2"/>
      <c r="G3" s="2"/>
      <c r="H3" s="2"/>
      <c r="I3" s="2"/>
      <c r="J3" s="2"/>
      <c r="K3" s="2"/>
      <c r="L3" s="2"/>
      <c r="M3" s="2">
        <v>28406.966</v>
      </c>
      <c r="N3" s="2">
        <f t="shared" ref="N3:N31" si="0">LN(M3)</f>
        <v>10.254389675762802</v>
      </c>
      <c r="O3" s="2"/>
      <c r="P3" s="2"/>
      <c r="Q3" s="2"/>
      <c r="R3" s="2"/>
      <c r="S3" s="2"/>
      <c r="T3" s="2"/>
      <c r="U3" s="2"/>
      <c r="V3" s="2"/>
      <c r="W3" s="2"/>
      <c r="X3" s="2"/>
      <c r="AA3" s="2">
        <v>0</v>
      </c>
      <c r="AB3" s="2">
        <v>0</v>
      </c>
    </row>
    <row r="4" spans="1:28" x14ac:dyDescent="0.25">
      <c r="A4" s="1">
        <v>1997</v>
      </c>
      <c r="B4" s="2">
        <v>1646333.4</v>
      </c>
      <c r="C4" s="2"/>
      <c r="D4" s="2"/>
      <c r="E4" s="2"/>
      <c r="F4" s="2"/>
      <c r="G4" s="2"/>
      <c r="H4" s="2"/>
      <c r="I4" s="2"/>
      <c r="J4" s="2"/>
      <c r="K4" s="2"/>
      <c r="L4" s="2"/>
      <c r="M4" s="2">
        <v>28938.685000000001</v>
      </c>
      <c r="N4" s="2">
        <f t="shared" si="0"/>
        <v>10.272934560314122</v>
      </c>
      <c r="O4" s="2"/>
      <c r="P4" s="2"/>
      <c r="Q4" s="2"/>
      <c r="R4" s="2"/>
      <c r="S4" s="2"/>
      <c r="T4" s="2"/>
      <c r="U4" s="2"/>
      <c r="V4" s="2"/>
      <c r="W4" s="2"/>
      <c r="X4" s="2"/>
      <c r="AA4" s="2">
        <v>0</v>
      </c>
      <c r="AB4" s="2">
        <v>0</v>
      </c>
    </row>
    <row r="5" spans="1:28" x14ac:dyDescent="0.25">
      <c r="A5" s="1">
        <v>1998</v>
      </c>
      <c r="B5" s="2">
        <v>1676039.4</v>
      </c>
      <c r="C5" s="2"/>
      <c r="D5" s="2"/>
      <c r="E5" s="2"/>
      <c r="F5" s="2"/>
      <c r="G5" s="2"/>
      <c r="H5" s="2"/>
      <c r="I5" s="2"/>
      <c r="J5" s="2"/>
      <c r="K5" s="2"/>
      <c r="L5" s="2"/>
      <c r="M5" s="2">
        <v>29452.409</v>
      </c>
      <c r="N5" s="2">
        <f t="shared" si="0"/>
        <v>10.290530985394764</v>
      </c>
      <c r="O5" s="2"/>
      <c r="P5" s="2"/>
      <c r="Q5" s="2"/>
      <c r="R5" s="2"/>
      <c r="S5" s="2"/>
      <c r="T5" s="2"/>
      <c r="U5" s="2"/>
      <c r="V5" s="2"/>
      <c r="W5" s="2"/>
      <c r="X5" s="2"/>
      <c r="AA5" s="2">
        <v>0</v>
      </c>
      <c r="AB5" s="2">
        <v>0</v>
      </c>
    </row>
    <row r="6" spans="1:28" x14ac:dyDescent="0.25">
      <c r="A6" s="1">
        <v>1999</v>
      </c>
      <c r="B6" s="2">
        <v>1704163.2</v>
      </c>
      <c r="C6" s="2"/>
      <c r="D6" s="2"/>
      <c r="E6" s="2"/>
      <c r="F6" s="2"/>
      <c r="G6" s="2"/>
      <c r="H6" s="2"/>
      <c r="I6" s="2"/>
      <c r="J6" s="2"/>
      <c r="K6" s="2"/>
      <c r="L6" s="2"/>
      <c r="M6" s="2">
        <v>29941.566999999999</v>
      </c>
      <c r="N6" s="2">
        <f t="shared" si="0"/>
        <v>10.307002994613386</v>
      </c>
      <c r="O6" s="2"/>
      <c r="P6" s="2"/>
      <c r="Q6" s="2"/>
      <c r="R6" s="2"/>
      <c r="S6" s="2"/>
      <c r="T6" s="2"/>
      <c r="U6" s="2"/>
      <c r="V6" s="2"/>
      <c r="W6" s="2"/>
      <c r="X6" s="2"/>
      <c r="AA6" s="2">
        <v>0</v>
      </c>
      <c r="AB6" s="2">
        <v>0</v>
      </c>
    </row>
    <row r="7" spans="1:28" x14ac:dyDescent="0.25">
      <c r="A7" s="1">
        <v>2000</v>
      </c>
      <c r="B7" s="2">
        <v>1770320.5</v>
      </c>
      <c r="C7" s="2"/>
      <c r="D7" s="2"/>
      <c r="E7" s="2"/>
      <c r="F7" s="2"/>
      <c r="G7" s="2"/>
      <c r="H7" s="2"/>
      <c r="I7" s="2"/>
      <c r="J7" s="2"/>
      <c r="K7" s="2"/>
      <c r="L7" s="2"/>
      <c r="M7" s="2">
        <v>31089.835999999999</v>
      </c>
      <c r="N7" s="2">
        <f t="shared" si="0"/>
        <v>10.344636228030845</v>
      </c>
      <c r="O7" s="2"/>
      <c r="P7" s="2"/>
      <c r="Q7" s="2"/>
      <c r="R7" s="2"/>
      <c r="S7" s="2"/>
      <c r="T7" s="2"/>
      <c r="U7" s="2"/>
      <c r="V7" s="2"/>
      <c r="W7" s="2"/>
      <c r="X7" s="2"/>
      <c r="AA7" s="2">
        <v>0</v>
      </c>
      <c r="AB7" s="2">
        <v>0</v>
      </c>
    </row>
    <row r="8" spans="1:28" x14ac:dyDescent="0.25">
      <c r="A8" s="1">
        <v>2001</v>
      </c>
      <c r="B8" s="2">
        <v>1805840.8</v>
      </c>
      <c r="C8" s="2"/>
      <c r="D8" s="2"/>
      <c r="E8" s="2"/>
      <c r="F8" s="2"/>
      <c r="G8" s="2"/>
      <c r="H8" s="2"/>
      <c r="I8" s="2"/>
      <c r="J8" s="2"/>
      <c r="K8" s="2"/>
      <c r="L8" s="2"/>
      <c r="M8" s="2">
        <v>31692.649000000001</v>
      </c>
      <c r="N8" s="2">
        <f t="shared" si="0"/>
        <v>10.363840040229613</v>
      </c>
      <c r="O8" s="2"/>
      <c r="P8" s="2"/>
      <c r="Q8" s="2"/>
      <c r="R8" s="2"/>
      <c r="S8" s="2"/>
      <c r="T8" s="2"/>
      <c r="U8" s="2"/>
      <c r="V8" s="2"/>
      <c r="W8" s="2"/>
      <c r="X8" s="2"/>
      <c r="AA8" s="2">
        <v>0</v>
      </c>
      <c r="AB8" s="2">
        <v>0</v>
      </c>
    </row>
    <row r="9" spans="1:28" x14ac:dyDescent="0.25">
      <c r="A9" s="1">
        <v>2002</v>
      </c>
      <c r="B9" s="2">
        <v>1810715.3</v>
      </c>
      <c r="C9" s="2">
        <v>80</v>
      </c>
      <c r="D9" s="2">
        <v>18.899999999999999</v>
      </c>
      <c r="E9" s="2">
        <v>18.7</v>
      </c>
      <c r="F9" s="2">
        <f>LN(E9)</f>
        <v>2.9285235238605409</v>
      </c>
      <c r="G9" s="2">
        <v>49.1</v>
      </c>
      <c r="H9" s="2">
        <f>LN(G9)</f>
        <v>3.8938590348004749</v>
      </c>
      <c r="I9" s="2">
        <v>27.9</v>
      </c>
      <c r="J9" s="2">
        <f>LN(I9)</f>
        <v>3.3286266888273199</v>
      </c>
      <c r="K9" s="2">
        <v>131.69999999999999</v>
      </c>
      <c r="L9" s="2">
        <f>LN(K9)</f>
        <v>4.8805266087492356</v>
      </c>
      <c r="M9" s="2">
        <v>31716.967000000001</v>
      </c>
      <c r="N9" s="2">
        <f t="shared" si="0"/>
        <v>10.364607053270417</v>
      </c>
      <c r="O9" s="2"/>
      <c r="P9" s="2"/>
      <c r="Q9" s="2"/>
      <c r="R9" s="2"/>
      <c r="S9" s="2"/>
      <c r="T9" s="2"/>
      <c r="U9" s="2"/>
      <c r="V9" s="2"/>
      <c r="W9" s="2">
        <v>41756</v>
      </c>
      <c r="X9" s="2">
        <v>213202</v>
      </c>
      <c r="Y9">
        <f t="shared" ref="Y9:Y31" si="1">LN(W9)</f>
        <v>10.639598432528189</v>
      </c>
      <c r="Z9">
        <f t="shared" ref="Z9:Z31" si="2">LN(X9)</f>
        <v>12.269995352092867</v>
      </c>
      <c r="AA9" s="2">
        <v>0</v>
      </c>
      <c r="AB9" s="2">
        <v>0</v>
      </c>
    </row>
    <row r="10" spans="1:28" x14ac:dyDescent="0.25">
      <c r="A10" s="1">
        <v>2003</v>
      </c>
      <c r="B10" s="2">
        <v>1811920.4</v>
      </c>
      <c r="C10" s="2">
        <v>80</v>
      </c>
      <c r="D10" s="2">
        <v>18.7</v>
      </c>
      <c r="E10" s="2">
        <v>19</v>
      </c>
      <c r="F10" s="2">
        <f t="shared" ref="F10:F32" si="3">LN(E10)</f>
        <v>2.9444389791664403</v>
      </c>
      <c r="G10" s="2">
        <v>49.7</v>
      </c>
      <c r="H10" s="2">
        <f t="shared" ref="H10:H32" si="4">LN(G10)</f>
        <v>3.906004933102583</v>
      </c>
      <c r="I10" s="2">
        <v>28.4</v>
      </c>
      <c r="J10" s="2">
        <f t="shared" ref="J10:J32" si="5">LN(I10)</f>
        <v>3.3463891451671604</v>
      </c>
      <c r="K10" s="2">
        <v>133.5</v>
      </c>
      <c r="L10" s="2">
        <f t="shared" ref="L10:L32" si="6">LN(K10)</f>
        <v>4.8941014778403042</v>
      </c>
      <c r="M10" s="2">
        <v>31566.998</v>
      </c>
      <c r="N10" s="2">
        <f t="shared" si="0"/>
        <v>10.359867486755093</v>
      </c>
      <c r="O10" s="2"/>
      <c r="P10" s="2"/>
      <c r="Q10" s="2"/>
      <c r="R10" s="2"/>
      <c r="S10" s="2"/>
      <c r="T10" s="2"/>
      <c r="U10" s="2"/>
      <c r="V10" s="2"/>
      <c r="W10" s="2">
        <v>48706</v>
      </c>
      <c r="X10" s="2">
        <v>440301</v>
      </c>
      <c r="Y10">
        <f t="shared" si="1"/>
        <v>10.7935575047672</v>
      </c>
      <c r="Z10">
        <f t="shared" si="2"/>
        <v>12.995213862920007</v>
      </c>
      <c r="AA10" s="2">
        <v>0</v>
      </c>
      <c r="AB10" s="2">
        <v>0</v>
      </c>
    </row>
    <row r="11" spans="1:28" x14ac:dyDescent="0.25">
      <c r="A11" s="1">
        <v>2004</v>
      </c>
      <c r="B11" s="2">
        <v>1838628.5</v>
      </c>
      <c r="C11" s="2">
        <v>80.7</v>
      </c>
      <c r="D11" s="2">
        <v>19.3</v>
      </c>
      <c r="E11" s="2">
        <v>19.2</v>
      </c>
      <c r="F11" s="2">
        <f t="shared" si="3"/>
        <v>2.954910279033736</v>
      </c>
      <c r="G11" s="2">
        <v>50</v>
      </c>
      <c r="H11" s="2">
        <f t="shared" si="4"/>
        <v>3.912023005428146</v>
      </c>
      <c r="I11" s="2">
        <v>28.8</v>
      </c>
      <c r="J11" s="2">
        <f t="shared" si="5"/>
        <v>3.3603753871419002</v>
      </c>
      <c r="K11" s="2">
        <v>135.6</v>
      </c>
      <c r="L11" s="2">
        <f t="shared" si="6"/>
        <v>4.9097093755062948</v>
      </c>
      <c r="M11" s="2">
        <v>31794.67</v>
      </c>
      <c r="N11" s="2">
        <f t="shared" si="0"/>
        <v>10.367053944657238</v>
      </c>
      <c r="O11" s="2">
        <v>70.008549000000002</v>
      </c>
      <c r="P11" s="2">
        <v>57.406148000000002</v>
      </c>
      <c r="Q11" s="2">
        <f>LN(P11)</f>
        <v>4.0501514056038044</v>
      </c>
      <c r="R11" s="2">
        <v>50.317031</v>
      </c>
      <c r="S11" s="2">
        <f>LN(R11)</f>
        <v>3.9183436082667384</v>
      </c>
      <c r="T11" s="2">
        <v>22.931733999999999</v>
      </c>
      <c r="U11" s="2">
        <f>LN(T11)</f>
        <v>3.132521715467262</v>
      </c>
      <c r="V11" s="2">
        <v>45.743029999999997</v>
      </c>
      <c r="W11" s="2">
        <v>49910</v>
      </c>
      <c r="X11" s="2">
        <v>414880</v>
      </c>
      <c r="Y11">
        <f t="shared" si="1"/>
        <v>10.817976662463655</v>
      </c>
      <c r="Z11">
        <f t="shared" si="2"/>
        <v>12.935744600772491</v>
      </c>
      <c r="AA11" s="2">
        <v>0</v>
      </c>
      <c r="AB11" s="2">
        <v>0</v>
      </c>
    </row>
    <row r="12" spans="1:28" x14ac:dyDescent="0.25">
      <c r="A12" s="1">
        <v>2005</v>
      </c>
      <c r="B12" s="2">
        <v>1852646.3999999999</v>
      </c>
      <c r="C12" s="2">
        <v>80.7</v>
      </c>
      <c r="D12" s="2">
        <v>19.3</v>
      </c>
      <c r="E12" s="2">
        <v>19.5</v>
      </c>
      <c r="F12" s="2">
        <f t="shared" si="3"/>
        <v>2.9704144655697009</v>
      </c>
      <c r="G12" s="2">
        <v>50.7</v>
      </c>
      <c r="H12" s="2">
        <f t="shared" si="4"/>
        <v>3.9259259105971376</v>
      </c>
      <c r="I12" s="2">
        <v>29.4</v>
      </c>
      <c r="J12" s="2">
        <f t="shared" si="5"/>
        <v>3.380994674344636</v>
      </c>
      <c r="K12" s="2">
        <v>138</v>
      </c>
      <c r="L12" s="2">
        <f t="shared" si="6"/>
        <v>4.9272536851572051</v>
      </c>
      <c r="M12" s="2">
        <v>31850.634999999998</v>
      </c>
      <c r="N12" s="2">
        <f t="shared" si="0"/>
        <v>10.368812598007217</v>
      </c>
      <c r="O12" s="2">
        <v>69.396215999999995</v>
      </c>
      <c r="P12" s="2">
        <v>57.336399999999998</v>
      </c>
      <c r="Q12" s="2">
        <f t="shared" ref="Q12:Q31" si="7">LN(P12)</f>
        <v>4.0489356750869847</v>
      </c>
      <c r="R12" s="2">
        <v>50.186700999999999</v>
      </c>
      <c r="S12" s="2">
        <f t="shared" ref="S12:S31" si="8">LN(R12)</f>
        <v>3.915750071281372</v>
      </c>
      <c r="T12" s="2">
        <v>23.225829999999998</v>
      </c>
      <c r="U12" s="2">
        <f t="shared" ref="U12:U31" si="9">LN(T12)</f>
        <v>3.1452650214133295</v>
      </c>
      <c r="V12" s="2">
        <v>45.505755999999998</v>
      </c>
      <c r="W12" s="2">
        <v>53931</v>
      </c>
      <c r="X12" s="2">
        <v>304960</v>
      </c>
      <c r="Y12">
        <f t="shared" si="1"/>
        <v>10.895460730714525</v>
      </c>
      <c r="Z12">
        <f t="shared" si="2"/>
        <v>12.627935899447975</v>
      </c>
      <c r="AA12" s="2">
        <v>0</v>
      </c>
      <c r="AB12" s="2">
        <v>0</v>
      </c>
    </row>
    <row r="13" spans="1:28" x14ac:dyDescent="0.25">
      <c r="A13" s="1">
        <v>2006</v>
      </c>
      <c r="B13" s="2">
        <v>1885984.4</v>
      </c>
      <c r="C13" s="2">
        <v>81.099999999999994</v>
      </c>
      <c r="D13" s="2">
        <v>19.600000000000001</v>
      </c>
      <c r="E13" s="2">
        <v>19.8</v>
      </c>
      <c r="F13" s="2">
        <f t="shared" si="3"/>
        <v>2.9856819377004897</v>
      </c>
      <c r="G13" s="2">
        <v>51.4</v>
      </c>
      <c r="H13" s="2">
        <f t="shared" si="4"/>
        <v>3.9396381724611196</v>
      </c>
      <c r="I13" s="2">
        <v>30</v>
      </c>
      <c r="J13" s="2">
        <f t="shared" si="5"/>
        <v>3.4011973816621555</v>
      </c>
      <c r="K13" s="2">
        <v>140.30000000000001</v>
      </c>
      <c r="L13" s="2">
        <f t="shared" si="6"/>
        <v>4.9437829871084151</v>
      </c>
      <c r="M13" s="2">
        <v>32294.309000000001</v>
      </c>
      <c r="N13" s="2">
        <f t="shared" si="0"/>
        <v>10.382646301736658</v>
      </c>
      <c r="O13" s="2">
        <v>70.214946999999995</v>
      </c>
      <c r="P13" s="2">
        <v>58.172280000000001</v>
      </c>
      <c r="Q13" s="2">
        <f t="shared" si="7"/>
        <v>4.0634089526161263</v>
      </c>
      <c r="R13" s="2">
        <v>50.890529000000001</v>
      </c>
      <c r="S13" s="2">
        <f t="shared" si="8"/>
        <v>3.9296768355162564</v>
      </c>
      <c r="T13" s="2">
        <v>23.811527999999999</v>
      </c>
      <c r="U13" s="2">
        <f t="shared" si="9"/>
        <v>3.1701698331561681</v>
      </c>
      <c r="V13" s="2">
        <v>45.998446000000001</v>
      </c>
      <c r="W13" s="2">
        <v>58407</v>
      </c>
      <c r="X13" s="2">
        <v>279714</v>
      </c>
      <c r="Y13">
        <f t="shared" si="1"/>
        <v>10.975191024647019</v>
      </c>
      <c r="Z13">
        <f t="shared" si="2"/>
        <v>12.541522931566298</v>
      </c>
      <c r="AA13" s="2">
        <v>0</v>
      </c>
      <c r="AB13" s="2">
        <v>0</v>
      </c>
    </row>
    <row r="14" spans="1:28" x14ac:dyDescent="0.25">
      <c r="A14" s="1">
        <v>2007</v>
      </c>
      <c r="B14" s="2">
        <v>1913563</v>
      </c>
      <c r="C14" s="2">
        <v>81.2</v>
      </c>
      <c r="D14" s="2">
        <v>19.600000000000001</v>
      </c>
      <c r="E14" s="2">
        <v>20.100000000000001</v>
      </c>
      <c r="F14" s="2">
        <f t="shared" si="3"/>
        <v>3.0007198150650303</v>
      </c>
      <c r="G14" s="2">
        <v>51.9</v>
      </c>
      <c r="H14" s="2">
        <f t="shared" si="4"/>
        <v>3.949318790171843</v>
      </c>
      <c r="I14" s="2">
        <v>30.5</v>
      </c>
      <c r="J14" s="2">
        <f t="shared" si="5"/>
        <v>3.417726683613366</v>
      </c>
      <c r="K14" s="2">
        <v>142.1</v>
      </c>
      <c r="L14" s="2">
        <f t="shared" si="6"/>
        <v>4.9565310351030547</v>
      </c>
      <c r="M14" s="2">
        <v>32567.848000000002</v>
      </c>
      <c r="N14" s="2">
        <f t="shared" si="0"/>
        <v>10.391080823013978</v>
      </c>
      <c r="O14" s="2">
        <v>70.177539999999993</v>
      </c>
      <c r="P14" s="2">
        <v>58.396877000000003</v>
      </c>
      <c r="Q14" s="2">
        <f t="shared" si="7"/>
        <v>4.0672624123768903</v>
      </c>
      <c r="R14" s="2">
        <v>51.093654000000001</v>
      </c>
      <c r="S14" s="2">
        <f t="shared" si="8"/>
        <v>3.9336603016307796</v>
      </c>
      <c r="T14" s="2">
        <v>24.417142999999999</v>
      </c>
      <c r="U14" s="2">
        <f t="shared" si="9"/>
        <v>3.195285467571201</v>
      </c>
      <c r="V14" s="2">
        <v>46.032862000000002</v>
      </c>
      <c r="W14" s="2">
        <v>51113</v>
      </c>
      <c r="X14" s="2">
        <v>527123</v>
      </c>
      <c r="Y14">
        <f t="shared" si="1"/>
        <v>10.841794146967922</v>
      </c>
      <c r="Z14">
        <f t="shared" si="2"/>
        <v>13.175189196875195</v>
      </c>
      <c r="AA14" s="2">
        <v>0</v>
      </c>
      <c r="AB14" s="2">
        <v>0</v>
      </c>
    </row>
    <row r="15" spans="1:28" x14ac:dyDescent="0.25">
      <c r="A15" s="1">
        <v>2008</v>
      </c>
      <c r="B15" s="2">
        <v>1893984.6</v>
      </c>
      <c r="C15" s="2">
        <v>81.3</v>
      </c>
      <c r="D15" s="2">
        <v>19.600000000000001</v>
      </c>
      <c r="E15" s="2">
        <v>20.2</v>
      </c>
      <c r="F15" s="2">
        <f t="shared" si="3"/>
        <v>3.0056826044071592</v>
      </c>
      <c r="G15" s="2">
        <v>52.1</v>
      </c>
      <c r="H15" s="2">
        <f t="shared" si="4"/>
        <v>3.9531649487593215</v>
      </c>
      <c r="I15" s="2">
        <v>30.6</v>
      </c>
      <c r="J15" s="2">
        <f t="shared" si="5"/>
        <v>3.4210000089583352</v>
      </c>
      <c r="K15" s="2">
        <v>143.1</v>
      </c>
      <c r="L15" s="2">
        <f t="shared" si="6"/>
        <v>4.9635436865624047</v>
      </c>
      <c r="M15" s="2">
        <v>31986.931</v>
      </c>
      <c r="N15" s="2">
        <f t="shared" si="0"/>
        <v>10.373082692111318</v>
      </c>
      <c r="O15" s="2">
        <v>70.121936000000005</v>
      </c>
      <c r="P15" s="2">
        <v>58.497053000000001</v>
      </c>
      <c r="Q15" s="2">
        <f t="shared" si="7"/>
        <v>4.0689763769005181</v>
      </c>
      <c r="R15" s="2">
        <v>51.225493999999998</v>
      </c>
      <c r="S15" s="2">
        <f t="shared" si="8"/>
        <v>3.9362373378071109</v>
      </c>
      <c r="T15" s="2">
        <v>24.787389999999998</v>
      </c>
      <c r="U15" s="2">
        <f t="shared" si="9"/>
        <v>3.2103350561154422</v>
      </c>
      <c r="V15" s="2">
        <v>46.031995000000002</v>
      </c>
      <c r="W15" s="2">
        <v>61671</v>
      </c>
      <c r="X15" s="2">
        <v>494394</v>
      </c>
      <c r="Y15">
        <f t="shared" si="1"/>
        <v>11.029569083193783</v>
      </c>
      <c r="Z15">
        <f t="shared" si="2"/>
        <v>13.111088049129647</v>
      </c>
      <c r="AA15" s="2">
        <v>1</v>
      </c>
      <c r="AB15" s="2">
        <v>0</v>
      </c>
    </row>
    <row r="16" spans="1:28" x14ac:dyDescent="0.25">
      <c r="A16" s="1">
        <v>2009</v>
      </c>
      <c r="B16" s="2">
        <v>1793505.8</v>
      </c>
      <c r="C16" s="2">
        <v>81.400000000000006</v>
      </c>
      <c r="D16" s="2">
        <v>19.7</v>
      </c>
      <c r="E16" s="2">
        <v>20.2</v>
      </c>
      <c r="F16" s="2">
        <f t="shared" si="3"/>
        <v>3.0056826044071592</v>
      </c>
      <c r="G16" s="2">
        <v>52.3</v>
      </c>
      <c r="H16" s="2">
        <f t="shared" si="4"/>
        <v>3.9569963710708773</v>
      </c>
      <c r="I16" s="2">
        <v>30.8</v>
      </c>
      <c r="J16" s="2">
        <f t="shared" si="5"/>
        <v>3.427514689979529</v>
      </c>
      <c r="K16" s="2">
        <v>143.69999999999999</v>
      </c>
      <c r="L16" s="2">
        <f t="shared" si="6"/>
        <v>4.967727793084979</v>
      </c>
      <c r="M16" s="2">
        <v>30114.864000000001</v>
      </c>
      <c r="N16" s="2">
        <f t="shared" si="0"/>
        <v>10.312774149445708</v>
      </c>
      <c r="O16" s="2">
        <v>67.087680000000006</v>
      </c>
      <c r="P16" s="2">
        <v>56.915101</v>
      </c>
      <c r="Q16" s="2">
        <f t="shared" si="7"/>
        <v>4.0415607013517274</v>
      </c>
      <c r="R16" s="2">
        <v>49.851559999999999</v>
      </c>
      <c r="S16" s="2">
        <f t="shared" si="8"/>
        <v>3.9090497897998491</v>
      </c>
      <c r="T16" s="2">
        <v>24.864052000000001</v>
      </c>
      <c r="U16" s="2">
        <f t="shared" si="9"/>
        <v>3.2134230655601415</v>
      </c>
      <c r="V16" s="2">
        <v>44.678178000000003</v>
      </c>
      <c r="W16" s="2">
        <v>64921</v>
      </c>
      <c r="X16" s="2">
        <v>421859</v>
      </c>
      <c r="Y16">
        <f t="shared" si="1"/>
        <v>11.080926425083522</v>
      </c>
      <c r="Z16">
        <f t="shared" si="2"/>
        <v>12.952426413963799</v>
      </c>
      <c r="AA16" s="2">
        <v>0</v>
      </c>
      <c r="AB16" s="2">
        <v>1</v>
      </c>
    </row>
    <row r="17" spans="1:28" x14ac:dyDescent="0.25">
      <c r="A17" s="1">
        <v>2010</v>
      </c>
      <c r="B17" s="2">
        <v>1820930.4</v>
      </c>
      <c r="C17" s="2">
        <v>81.8</v>
      </c>
      <c r="D17" s="2">
        <v>20</v>
      </c>
      <c r="E17" s="2">
        <v>20.399999999999999</v>
      </c>
      <c r="F17" s="2">
        <f t="shared" si="3"/>
        <v>3.0155349008501706</v>
      </c>
      <c r="G17" s="2">
        <v>52.6</v>
      </c>
      <c r="H17" s="2">
        <f t="shared" si="4"/>
        <v>3.9627161197436642</v>
      </c>
      <c r="I17" s="2">
        <v>31.1</v>
      </c>
      <c r="J17" s="2">
        <f t="shared" si="5"/>
        <v>3.4372078191851885</v>
      </c>
      <c r="K17" s="2">
        <v>144.4</v>
      </c>
      <c r="L17" s="2">
        <f t="shared" si="6"/>
        <v>4.9725872264587263</v>
      </c>
      <c r="M17" s="2">
        <v>30440.466</v>
      </c>
      <c r="N17" s="2">
        <f t="shared" si="0"/>
        <v>10.323528120662649</v>
      </c>
      <c r="O17" s="2">
        <v>65.068849999999998</v>
      </c>
      <c r="P17" s="2">
        <v>56.27075</v>
      </c>
      <c r="Q17" s="2">
        <f t="shared" si="7"/>
        <v>4.0301748619506403</v>
      </c>
      <c r="R17" s="2">
        <v>49.320715</v>
      </c>
      <c r="S17" s="2">
        <f t="shared" si="8"/>
        <v>3.8983441753524555</v>
      </c>
      <c r="T17" s="2">
        <v>25.265315999999999</v>
      </c>
      <c r="U17" s="2">
        <f t="shared" si="9"/>
        <v>3.2294325460869886</v>
      </c>
      <c r="V17" s="2">
        <v>44.139496000000001</v>
      </c>
      <c r="W17" s="2">
        <v>67501</v>
      </c>
      <c r="X17" s="2">
        <v>447744</v>
      </c>
      <c r="Y17">
        <f t="shared" si="1"/>
        <v>11.119897691565697</v>
      </c>
      <c r="Z17">
        <f t="shared" si="2"/>
        <v>13.011976919498165</v>
      </c>
      <c r="AA17" s="2">
        <v>0</v>
      </c>
      <c r="AB17" s="2">
        <v>0</v>
      </c>
    </row>
    <row r="18" spans="1:28" x14ac:dyDescent="0.25">
      <c r="A18" s="1">
        <v>2011</v>
      </c>
      <c r="B18" s="2">
        <v>1833594.3</v>
      </c>
      <c r="C18" s="2">
        <v>82</v>
      </c>
      <c r="D18" s="2">
        <v>20.100000000000001</v>
      </c>
      <c r="E18" s="2">
        <v>20.399999999999999</v>
      </c>
      <c r="F18" s="2">
        <f t="shared" si="3"/>
        <v>3.0155349008501706</v>
      </c>
      <c r="G18" s="2">
        <v>52.7</v>
      </c>
      <c r="H18" s="2">
        <f t="shared" si="4"/>
        <v>3.9646154555473165</v>
      </c>
      <c r="I18" s="2">
        <v>31.2</v>
      </c>
      <c r="J18" s="2">
        <f t="shared" si="5"/>
        <v>3.4404180948154366</v>
      </c>
      <c r="K18" s="2">
        <v>145.19999999999999</v>
      </c>
      <c r="L18" s="2">
        <f t="shared" si="6"/>
        <v>4.9781121023906953</v>
      </c>
      <c r="M18" s="2">
        <v>30546.26</v>
      </c>
      <c r="N18" s="2">
        <f t="shared" si="0"/>
        <v>10.326997534846933</v>
      </c>
      <c r="O18" s="2">
        <v>64.903075999999999</v>
      </c>
      <c r="P18" s="2">
        <v>56.339035000000003</v>
      </c>
      <c r="Q18" s="2">
        <f t="shared" si="7"/>
        <v>4.0313876341510237</v>
      </c>
      <c r="R18" s="2">
        <v>49.415801999999999</v>
      </c>
      <c r="S18" s="2">
        <f t="shared" si="8"/>
        <v>3.9002702515861536</v>
      </c>
      <c r="T18" s="2">
        <v>26.033778999999999</v>
      </c>
      <c r="U18" s="2">
        <f t="shared" si="9"/>
        <v>3.2593948871091056</v>
      </c>
      <c r="V18" s="2">
        <v>44.173726000000002</v>
      </c>
      <c r="W18" s="2">
        <v>82461</v>
      </c>
      <c r="X18" s="2">
        <v>385793</v>
      </c>
      <c r="Y18">
        <f t="shared" si="1"/>
        <v>11.320080733279282</v>
      </c>
      <c r="Z18">
        <f t="shared" si="2"/>
        <v>12.863056235173037</v>
      </c>
      <c r="AA18" s="2">
        <v>0</v>
      </c>
      <c r="AB18" s="2">
        <v>0</v>
      </c>
    </row>
    <row r="19" spans="1:28" x14ac:dyDescent="0.25">
      <c r="A19" s="1">
        <v>2012</v>
      </c>
      <c r="B19" s="2">
        <v>1776290.1</v>
      </c>
      <c r="C19" s="2">
        <v>82</v>
      </c>
      <c r="D19" s="2">
        <v>20.100000000000001</v>
      </c>
      <c r="E19" s="2">
        <v>20.8</v>
      </c>
      <c r="F19" s="2">
        <f t="shared" si="3"/>
        <v>3.0349529867072724</v>
      </c>
      <c r="G19" s="2">
        <v>53.5</v>
      </c>
      <c r="H19" s="2">
        <f t="shared" si="4"/>
        <v>3.9796816539019608</v>
      </c>
      <c r="I19" s="2">
        <v>32</v>
      </c>
      <c r="J19" s="2">
        <f t="shared" si="5"/>
        <v>3.4657359027997265</v>
      </c>
      <c r="K19" s="2">
        <v>148.4</v>
      </c>
      <c r="L19" s="2">
        <f t="shared" si="6"/>
        <v>4.9999113307332799</v>
      </c>
      <c r="M19" s="2">
        <v>29510.794000000002</v>
      </c>
      <c r="N19" s="2">
        <f t="shared" si="0"/>
        <v>10.292511373708535</v>
      </c>
      <c r="O19" s="2">
        <v>63.329549</v>
      </c>
      <c r="P19" s="2">
        <v>56.070143999999999</v>
      </c>
      <c r="Q19" s="2">
        <f t="shared" si="7"/>
        <v>4.026603478350582</v>
      </c>
      <c r="R19" s="2">
        <v>49.099400000000003</v>
      </c>
      <c r="S19" s="2">
        <f t="shared" si="8"/>
        <v>3.8938468147665439</v>
      </c>
      <c r="T19" s="2">
        <v>26.823591</v>
      </c>
      <c r="U19" s="2">
        <f t="shared" si="9"/>
        <v>3.2892817615081658</v>
      </c>
      <c r="V19" s="2">
        <v>43.826573000000003</v>
      </c>
      <c r="W19" s="2">
        <v>106216</v>
      </c>
      <c r="X19" s="2">
        <v>350772</v>
      </c>
      <c r="Y19">
        <f t="shared" si="1"/>
        <v>11.573230035575738</v>
      </c>
      <c r="Z19">
        <f t="shared" si="2"/>
        <v>12.767891718734711</v>
      </c>
      <c r="AA19" s="2">
        <v>1</v>
      </c>
      <c r="AB19" s="2">
        <v>0</v>
      </c>
    </row>
    <row r="20" spans="1:28" x14ac:dyDescent="0.25">
      <c r="A20" s="1">
        <v>2013</v>
      </c>
      <c r="B20" s="2">
        <v>1743996.7</v>
      </c>
      <c r="C20" s="2">
        <v>82.3</v>
      </c>
      <c r="D20" s="2">
        <v>20.399999999999999</v>
      </c>
      <c r="E20" s="2">
        <v>21.1</v>
      </c>
      <c r="F20" s="2">
        <f t="shared" si="3"/>
        <v>3.0492730404820207</v>
      </c>
      <c r="G20" s="2">
        <v>54.2</v>
      </c>
      <c r="H20" s="2">
        <f t="shared" si="4"/>
        <v>3.9926809084456005</v>
      </c>
      <c r="I20" s="2">
        <v>32.6</v>
      </c>
      <c r="J20" s="2">
        <f t="shared" si="5"/>
        <v>3.4843122883726618</v>
      </c>
      <c r="K20" s="2">
        <v>151.1</v>
      </c>
      <c r="L20" s="2">
        <f t="shared" si="6"/>
        <v>5.0179418692786939</v>
      </c>
      <c r="M20" s="2">
        <v>28916.438999999998</v>
      </c>
      <c r="N20" s="2">
        <f t="shared" si="0"/>
        <v>10.272165535911155</v>
      </c>
      <c r="O20" s="2">
        <v>59.710107999999998</v>
      </c>
      <c r="P20" s="2">
        <v>54.977518000000003</v>
      </c>
      <c r="Q20" s="2">
        <f t="shared" si="7"/>
        <v>4.0069243380294788</v>
      </c>
      <c r="R20" s="2">
        <v>48.078668</v>
      </c>
      <c r="S20" s="2">
        <f t="shared" si="8"/>
        <v>3.8728385860162389</v>
      </c>
      <c r="T20" s="2">
        <v>27.511593999999999</v>
      </c>
      <c r="U20" s="2">
        <f t="shared" si="9"/>
        <v>3.3146075158242172</v>
      </c>
      <c r="V20" s="2">
        <v>42.843615999999997</v>
      </c>
      <c r="W20" s="2">
        <v>125735</v>
      </c>
      <c r="X20" s="2">
        <v>307454</v>
      </c>
      <c r="Y20">
        <f t="shared" si="1"/>
        <v>11.741931796552814</v>
      </c>
      <c r="Z20">
        <f t="shared" si="2"/>
        <v>12.636080761542551</v>
      </c>
      <c r="AA20" s="2">
        <v>0</v>
      </c>
      <c r="AB20" s="2">
        <v>1</v>
      </c>
    </row>
    <row r="21" spans="1:28" x14ac:dyDescent="0.25">
      <c r="A21" s="1">
        <v>2014</v>
      </c>
      <c r="B21" s="2">
        <v>1743972.5</v>
      </c>
      <c r="C21" s="2">
        <v>82.6</v>
      </c>
      <c r="D21" s="2">
        <v>20.6</v>
      </c>
      <c r="E21" s="2">
        <v>21.5</v>
      </c>
      <c r="F21" s="2">
        <f t="shared" si="3"/>
        <v>3.068052935133617</v>
      </c>
      <c r="G21" s="2">
        <v>54.8</v>
      </c>
      <c r="H21" s="2">
        <f t="shared" si="4"/>
        <v>4.00369019395397</v>
      </c>
      <c r="I21" s="2">
        <v>33.299999999999997</v>
      </c>
      <c r="J21" s="2">
        <f t="shared" si="5"/>
        <v>3.505557396986398</v>
      </c>
      <c r="K21" s="2">
        <v>154.6</v>
      </c>
      <c r="L21" s="2">
        <f t="shared" si="6"/>
        <v>5.0408411361533219</v>
      </c>
      <c r="M21" s="2">
        <v>28911.674999999999</v>
      </c>
      <c r="N21" s="2">
        <f t="shared" si="0"/>
        <v>10.272000771761634</v>
      </c>
      <c r="O21" s="2">
        <v>59.240766999999998</v>
      </c>
      <c r="P21" s="2">
        <v>55.283982999999999</v>
      </c>
      <c r="Q21" s="2">
        <f t="shared" si="7"/>
        <v>4.0124832282386578</v>
      </c>
      <c r="R21" s="2">
        <v>48.293435000000002</v>
      </c>
      <c r="S21" s="2">
        <f t="shared" si="8"/>
        <v>3.8772956300953347</v>
      </c>
      <c r="T21" s="2">
        <v>28.717403999999998</v>
      </c>
      <c r="U21" s="2">
        <f t="shared" si="9"/>
        <v>3.3575033501224589</v>
      </c>
      <c r="V21" s="2">
        <v>42.946178000000003</v>
      </c>
      <c r="W21" s="2">
        <v>136328</v>
      </c>
      <c r="X21" s="2">
        <v>277631</v>
      </c>
      <c r="Y21">
        <f t="shared" si="1"/>
        <v>11.822819025787229</v>
      </c>
      <c r="Z21">
        <f t="shared" si="2"/>
        <v>12.534048172849733</v>
      </c>
      <c r="AA21" s="2">
        <v>0</v>
      </c>
      <c r="AB21" s="2">
        <v>0</v>
      </c>
    </row>
    <row r="22" spans="1:28" x14ac:dyDescent="0.25">
      <c r="A22" s="1">
        <v>2015</v>
      </c>
      <c r="B22" s="2">
        <v>1759418.3</v>
      </c>
      <c r="C22" s="2">
        <v>82.3</v>
      </c>
      <c r="D22" s="2">
        <v>20.3</v>
      </c>
      <c r="E22" s="2">
        <v>21.9</v>
      </c>
      <c r="F22" s="2">
        <f t="shared" si="3"/>
        <v>3.0864866368224551</v>
      </c>
      <c r="G22" s="2">
        <v>55.4</v>
      </c>
      <c r="H22" s="2">
        <f t="shared" si="4"/>
        <v>4.014579593753238</v>
      </c>
      <c r="I22" s="2">
        <v>34</v>
      </c>
      <c r="J22" s="2">
        <f t="shared" si="5"/>
        <v>3.5263605246161616</v>
      </c>
      <c r="K22" s="2">
        <v>158.30000000000001</v>
      </c>
      <c r="L22" s="2">
        <f t="shared" si="6"/>
        <v>5.0644919668869663</v>
      </c>
      <c r="M22" s="2">
        <v>29211.855</v>
      </c>
      <c r="N22" s="2">
        <f t="shared" si="0"/>
        <v>10.282329899014139</v>
      </c>
      <c r="O22" s="2">
        <v>59.574800000000003</v>
      </c>
      <c r="P22" s="2">
        <v>56.01126</v>
      </c>
      <c r="Q22" s="2">
        <f t="shared" si="7"/>
        <v>4.0255527419515706</v>
      </c>
      <c r="R22" s="2">
        <v>48.902489000000003</v>
      </c>
      <c r="S22" s="2">
        <f t="shared" si="8"/>
        <v>3.8898282949809766</v>
      </c>
      <c r="T22" s="2">
        <v>29.702981999999999</v>
      </c>
      <c r="U22" s="2">
        <f t="shared" si="9"/>
        <v>3.3912474448089096</v>
      </c>
      <c r="V22" s="2">
        <v>43.361651999999999</v>
      </c>
      <c r="W22" s="2">
        <v>146955</v>
      </c>
      <c r="X22" s="2">
        <v>280078</v>
      </c>
      <c r="Y22">
        <f t="shared" si="1"/>
        <v>11.897881696446852</v>
      </c>
      <c r="Z22">
        <f t="shared" si="2"/>
        <v>12.542823414786142</v>
      </c>
      <c r="AA22" s="2">
        <v>0</v>
      </c>
      <c r="AB22" s="2">
        <v>0</v>
      </c>
    </row>
    <row r="23" spans="1:28" x14ac:dyDescent="0.25">
      <c r="A23" s="1">
        <v>2016</v>
      </c>
      <c r="B23" s="2">
        <v>1781168.6</v>
      </c>
      <c r="C23" s="2">
        <v>82.8</v>
      </c>
      <c r="D23" s="2">
        <v>20.8</v>
      </c>
      <c r="E23" s="2">
        <v>22.1</v>
      </c>
      <c r="F23" s="2">
        <f t="shared" si="3"/>
        <v>3.095577608523707</v>
      </c>
      <c r="G23" s="2">
        <v>55.8</v>
      </c>
      <c r="H23" s="2">
        <f t="shared" si="4"/>
        <v>4.0217738693872649</v>
      </c>
      <c r="I23" s="2">
        <v>34.5</v>
      </c>
      <c r="J23" s="2">
        <f t="shared" si="5"/>
        <v>3.5409593240373143</v>
      </c>
      <c r="K23" s="2">
        <v>162</v>
      </c>
      <c r="L23" s="2">
        <f t="shared" si="6"/>
        <v>5.0875963352323836</v>
      </c>
      <c r="M23" s="2">
        <v>29629.256000000001</v>
      </c>
      <c r="N23" s="2">
        <f t="shared" si="0"/>
        <v>10.296517530566229</v>
      </c>
      <c r="O23" s="2">
        <v>60.220709999999997</v>
      </c>
      <c r="P23" s="2">
        <v>57.059579999999997</v>
      </c>
      <c r="Q23" s="2">
        <f t="shared" si="7"/>
        <v>4.0440959850852884</v>
      </c>
      <c r="R23" s="2">
        <v>49.782791000000003</v>
      </c>
      <c r="S23" s="2">
        <f t="shared" si="8"/>
        <v>3.9076693620612191</v>
      </c>
      <c r="T23" s="2">
        <v>30.808938000000001</v>
      </c>
      <c r="U23" s="2">
        <f t="shared" si="9"/>
        <v>3.4278048426863554</v>
      </c>
      <c r="V23" s="2">
        <v>44.051355000000001</v>
      </c>
      <c r="W23" s="2">
        <v>157065</v>
      </c>
      <c r="X23" s="2">
        <v>300823</v>
      </c>
      <c r="Y23">
        <f t="shared" si="1"/>
        <v>11.964415011389672</v>
      </c>
      <c r="Z23">
        <f t="shared" si="2"/>
        <v>12.61427733090065</v>
      </c>
      <c r="AA23" s="2">
        <v>0</v>
      </c>
      <c r="AB23" s="2">
        <v>0</v>
      </c>
    </row>
    <row r="24" spans="1:28" x14ac:dyDescent="0.25">
      <c r="A24" s="1">
        <v>2017</v>
      </c>
      <c r="B24" s="2">
        <v>1809733.2</v>
      </c>
      <c r="C24" s="2">
        <v>82.6</v>
      </c>
      <c r="D24" s="2">
        <v>20.5</v>
      </c>
      <c r="E24" s="2">
        <v>22.4</v>
      </c>
      <c r="F24" s="2">
        <f t="shared" si="3"/>
        <v>3.1090609588609941</v>
      </c>
      <c r="G24" s="2">
        <v>56.1</v>
      </c>
      <c r="H24" s="2">
        <f t="shared" si="4"/>
        <v>4.0271358125286509</v>
      </c>
      <c r="I24" s="2">
        <v>35</v>
      </c>
      <c r="J24" s="2">
        <f t="shared" si="5"/>
        <v>3.5553480614894135</v>
      </c>
      <c r="K24" s="2">
        <v>165.9</v>
      </c>
      <c r="L24" s="2">
        <f t="shared" si="6"/>
        <v>5.1113851971963991</v>
      </c>
      <c r="M24" s="2">
        <v>30161.063999999998</v>
      </c>
      <c r="N24" s="2">
        <f t="shared" si="0"/>
        <v>10.31430710001421</v>
      </c>
      <c r="O24" s="2">
        <v>61.312072999999998</v>
      </c>
      <c r="P24" s="2">
        <v>57.859603</v>
      </c>
      <c r="Q24" s="2">
        <f t="shared" si="7"/>
        <v>4.0580194381348882</v>
      </c>
      <c r="R24" s="2">
        <v>50.542091999999997</v>
      </c>
      <c r="S24" s="2">
        <f t="shared" si="8"/>
        <v>3.9228064940594578</v>
      </c>
      <c r="T24" s="2">
        <v>31.771526000000001</v>
      </c>
      <c r="U24" s="2">
        <f t="shared" si="9"/>
        <v>3.4585704798631749</v>
      </c>
      <c r="V24" s="2">
        <v>44.646588000000001</v>
      </c>
      <c r="W24" s="2">
        <v>155110</v>
      </c>
      <c r="X24" s="2">
        <v>343440</v>
      </c>
      <c r="Y24">
        <f t="shared" si="1"/>
        <v>11.951889821618796</v>
      </c>
      <c r="Z24">
        <f t="shared" si="2"/>
        <v>12.746767702898442</v>
      </c>
      <c r="AA24" s="2">
        <v>0</v>
      </c>
      <c r="AB24" s="2">
        <v>0</v>
      </c>
    </row>
    <row r="25" spans="1:28" x14ac:dyDescent="0.25">
      <c r="A25" s="1">
        <v>2018</v>
      </c>
      <c r="B25" s="2">
        <v>1824693.3</v>
      </c>
      <c r="C25" s="2">
        <v>82.9</v>
      </c>
      <c r="D25" s="2">
        <v>20.9</v>
      </c>
      <c r="E25" s="2">
        <v>22.6</v>
      </c>
      <c r="F25" s="2">
        <f t="shared" si="3"/>
        <v>3.1179499062782403</v>
      </c>
      <c r="G25" s="2">
        <v>56.2</v>
      </c>
      <c r="H25" s="2">
        <f t="shared" si="4"/>
        <v>4.0289167568996458</v>
      </c>
      <c r="I25" s="2">
        <v>35.4</v>
      </c>
      <c r="J25" s="2">
        <f t="shared" si="5"/>
        <v>3.5667118201397288</v>
      </c>
      <c r="K25" s="2">
        <v>169.5</v>
      </c>
      <c r="L25" s="2">
        <f t="shared" si="6"/>
        <v>5.1328529268205045</v>
      </c>
      <c r="M25" s="2">
        <v>30473.924999999999</v>
      </c>
      <c r="N25" s="2">
        <f t="shared" si="0"/>
        <v>10.324626678911878</v>
      </c>
      <c r="O25" s="2">
        <v>61.887211000000001</v>
      </c>
      <c r="P25" s="2">
        <v>58.52055</v>
      </c>
      <c r="Q25" s="2">
        <f t="shared" si="7"/>
        <v>4.0693779746039986</v>
      </c>
      <c r="R25" s="2">
        <v>51.137839999999997</v>
      </c>
      <c r="S25" s="2">
        <f t="shared" si="8"/>
        <v>3.9345247319745531</v>
      </c>
      <c r="T25" s="2">
        <v>32.703817999999998</v>
      </c>
      <c r="U25" s="2">
        <f t="shared" si="9"/>
        <v>3.487491829497261</v>
      </c>
      <c r="V25" s="2">
        <v>45.132041999999998</v>
      </c>
      <c r="W25" s="2">
        <v>156960</v>
      </c>
      <c r="X25" s="2">
        <v>332324</v>
      </c>
      <c r="Y25">
        <f t="shared" si="1"/>
        <v>11.96374627479919</v>
      </c>
      <c r="Z25">
        <f t="shared" si="2"/>
        <v>12.713865675628737</v>
      </c>
      <c r="AA25" s="2">
        <v>0</v>
      </c>
      <c r="AB25" s="2">
        <v>0</v>
      </c>
    </row>
    <row r="26" spans="1:28" x14ac:dyDescent="0.25">
      <c r="A26" s="1">
        <v>2019</v>
      </c>
      <c r="B26" s="2">
        <v>1832524.2</v>
      </c>
      <c r="C26" s="2">
        <v>83.2</v>
      </c>
      <c r="D26" s="2">
        <v>21</v>
      </c>
      <c r="E26" s="2">
        <v>22.9</v>
      </c>
      <c r="F26" s="2">
        <f t="shared" si="3"/>
        <v>3.1311369105601941</v>
      </c>
      <c r="G26" s="2">
        <v>56.4</v>
      </c>
      <c r="H26" s="2">
        <f t="shared" si="4"/>
        <v>4.0324691585040133</v>
      </c>
      <c r="I26" s="2">
        <v>35.799999999999997</v>
      </c>
      <c r="J26" s="2">
        <f t="shared" si="5"/>
        <v>3.5779478934066544</v>
      </c>
      <c r="K26" s="2">
        <v>174</v>
      </c>
      <c r="L26" s="2">
        <f t="shared" si="6"/>
        <v>5.1590552992145291</v>
      </c>
      <c r="M26" s="2">
        <v>30680.594000000001</v>
      </c>
      <c r="N26" s="2">
        <f t="shared" si="0"/>
        <v>10.331385616441095</v>
      </c>
      <c r="O26" s="2">
        <v>62.692740000000001</v>
      </c>
      <c r="P26" s="2">
        <v>59.049284999999998</v>
      </c>
      <c r="Q26" s="2">
        <f t="shared" si="7"/>
        <v>4.0783724341873375</v>
      </c>
      <c r="R26" s="2">
        <v>51.550880999999997</v>
      </c>
      <c r="S26" s="2">
        <f t="shared" si="8"/>
        <v>3.9425693005206188</v>
      </c>
      <c r="T26" s="2">
        <v>33.328251999999999</v>
      </c>
      <c r="U26" s="2">
        <f t="shared" si="9"/>
        <v>3.5064054456998237</v>
      </c>
      <c r="V26" s="2">
        <v>45.481132000000002</v>
      </c>
      <c r="W26" s="2">
        <v>179505</v>
      </c>
      <c r="X26" s="2">
        <v>332778</v>
      </c>
      <c r="Y26">
        <f t="shared" si="1"/>
        <v>12.097958341675726</v>
      </c>
      <c r="Z26">
        <f t="shared" si="2"/>
        <v>12.715230879974877</v>
      </c>
      <c r="AA26" s="2">
        <v>0</v>
      </c>
      <c r="AB26" s="2">
        <v>0</v>
      </c>
    </row>
    <row r="27" spans="1:28" x14ac:dyDescent="0.25">
      <c r="A27" s="1">
        <v>2020</v>
      </c>
      <c r="B27" s="2">
        <v>1670011.9</v>
      </c>
      <c r="C27" s="2">
        <v>82.1</v>
      </c>
      <c r="D27" s="2">
        <v>20</v>
      </c>
      <c r="E27" s="2">
        <v>23.2</v>
      </c>
      <c r="F27" s="2">
        <f t="shared" si="3"/>
        <v>3.1441522786722644</v>
      </c>
      <c r="G27" s="2">
        <v>56.7</v>
      </c>
      <c r="H27" s="2">
        <f t="shared" si="4"/>
        <v>4.0377742107337067</v>
      </c>
      <c r="I27" s="2">
        <v>36.4</v>
      </c>
      <c r="J27" s="2">
        <f t="shared" si="5"/>
        <v>3.5945687746426951</v>
      </c>
      <c r="K27" s="2">
        <v>179.4</v>
      </c>
      <c r="L27" s="2">
        <f t="shared" si="6"/>
        <v>5.1896179496246955</v>
      </c>
      <c r="M27" s="2">
        <v>28096.278999999999</v>
      </c>
      <c r="N27" s="2">
        <f t="shared" si="0"/>
        <v>10.243392426624718</v>
      </c>
      <c r="O27" s="2">
        <v>60.187615999999998</v>
      </c>
      <c r="P27" s="2">
        <v>57.466765000000002</v>
      </c>
      <c r="Q27" s="2">
        <f t="shared" si="7"/>
        <v>4.0512067806969103</v>
      </c>
      <c r="R27" s="2">
        <v>50.060200000000002</v>
      </c>
      <c r="S27" s="2">
        <f t="shared" si="8"/>
        <v>3.9132262812014003</v>
      </c>
      <c r="T27" s="2">
        <v>32.894300999999999</v>
      </c>
      <c r="U27" s="2">
        <f t="shared" si="9"/>
        <v>3.4932994208821841</v>
      </c>
      <c r="V27" s="2">
        <v>44.132046000000003</v>
      </c>
      <c r="W27" s="2">
        <v>159884</v>
      </c>
      <c r="X27" s="2">
        <v>247526</v>
      </c>
      <c r="Y27">
        <f t="shared" si="1"/>
        <v>11.982203831276369</v>
      </c>
      <c r="Z27">
        <f t="shared" si="2"/>
        <v>12.419270905978514</v>
      </c>
      <c r="AA27" s="2">
        <v>1</v>
      </c>
      <c r="AB27" s="2">
        <v>0</v>
      </c>
    </row>
    <row r="28" spans="1:28" x14ac:dyDescent="0.25">
      <c r="A28" s="1">
        <v>2021</v>
      </c>
      <c r="B28" s="2">
        <v>1819161.7</v>
      </c>
      <c r="C28" s="2">
        <v>82.5</v>
      </c>
      <c r="D28" s="2">
        <v>20.399999999999999</v>
      </c>
      <c r="E28" s="2">
        <v>23.5</v>
      </c>
      <c r="F28" s="2">
        <f t="shared" si="3"/>
        <v>3.1570004211501135</v>
      </c>
      <c r="G28" s="2">
        <v>57.3</v>
      </c>
      <c r="H28" s="2">
        <f t="shared" si="4"/>
        <v>4.048300623720694</v>
      </c>
      <c r="I28" s="2">
        <v>37</v>
      </c>
      <c r="J28" s="2">
        <f t="shared" si="5"/>
        <v>3.6109179126442243</v>
      </c>
      <c r="K28" s="2">
        <v>182.6</v>
      </c>
      <c r="L28" s="2">
        <f t="shared" si="6"/>
        <v>5.2072979681608684</v>
      </c>
      <c r="M28" s="2">
        <v>30763.795999999998</v>
      </c>
      <c r="N28" s="2">
        <f t="shared" si="0"/>
        <v>10.334093823027667</v>
      </c>
      <c r="O28" s="2">
        <v>62.610093999999997</v>
      </c>
      <c r="P28" s="2">
        <v>58.224407999999997</v>
      </c>
      <c r="Q28" s="2">
        <f t="shared" si="7"/>
        <v>4.0643046482648728</v>
      </c>
      <c r="R28" s="2">
        <v>50.602167999999999</v>
      </c>
      <c r="S28" s="2">
        <f t="shared" si="8"/>
        <v>3.9239944212253648</v>
      </c>
      <c r="T28" s="2">
        <v>33.11403</v>
      </c>
      <c r="U28" s="2">
        <f t="shared" si="9"/>
        <v>3.4999570596462335</v>
      </c>
      <c r="V28" s="2">
        <v>44.623987999999997</v>
      </c>
      <c r="W28" s="2">
        <v>158312</v>
      </c>
      <c r="X28" s="2">
        <v>318366</v>
      </c>
      <c r="Y28">
        <f t="shared" si="1"/>
        <v>11.97232304842874</v>
      </c>
      <c r="Z28">
        <f t="shared" si="2"/>
        <v>12.670956943330959</v>
      </c>
      <c r="AA28" s="2">
        <v>0</v>
      </c>
      <c r="AB28" s="2">
        <v>1</v>
      </c>
    </row>
    <row r="29" spans="1:28" x14ac:dyDescent="0.25">
      <c r="A29" s="1">
        <v>2022</v>
      </c>
      <c r="B29" s="2">
        <v>1906866.7</v>
      </c>
      <c r="C29" s="2">
        <v>82.6</v>
      </c>
      <c r="D29" s="2">
        <v>20.399999999999999</v>
      </c>
      <c r="E29" s="2">
        <v>23.8</v>
      </c>
      <c r="F29" s="2">
        <f t="shared" si="3"/>
        <v>3.1696855806774291</v>
      </c>
      <c r="G29" s="2">
        <v>57.5</v>
      </c>
      <c r="H29" s="2">
        <f t="shared" si="4"/>
        <v>4.0517849478033048</v>
      </c>
      <c r="I29" s="2">
        <v>37.5</v>
      </c>
      <c r="J29" s="2">
        <f t="shared" si="5"/>
        <v>3.6243409329763652</v>
      </c>
      <c r="K29" s="2">
        <v>187.6</v>
      </c>
      <c r="L29" s="2">
        <f t="shared" si="6"/>
        <v>5.2343120365721241</v>
      </c>
      <c r="M29" s="2">
        <v>32312.272000000001</v>
      </c>
      <c r="N29" s="2">
        <f t="shared" si="0"/>
        <v>10.383202375133047</v>
      </c>
      <c r="O29" s="2">
        <v>66.105446999999998</v>
      </c>
      <c r="P29" s="2">
        <v>60.141852</v>
      </c>
      <c r="Q29" s="2">
        <f t="shared" si="7"/>
        <v>4.0967059718983379</v>
      </c>
      <c r="R29" s="2">
        <v>52.184722000000001</v>
      </c>
      <c r="S29" s="2">
        <f t="shared" si="8"/>
        <v>3.9547897700565224</v>
      </c>
      <c r="T29" s="2">
        <v>33.799303000000002</v>
      </c>
      <c r="U29" s="2">
        <f t="shared" si="9"/>
        <v>3.520440180974576</v>
      </c>
      <c r="V29" s="2">
        <v>45.845775000000003</v>
      </c>
      <c r="W29" s="2">
        <v>150189</v>
      </c>
      <c r="X29" s="2">
        <v>410985</v>
      </c>
      <c r="Y29">
        <f t="shared" si="1"/>
        <v>11.919649779944555</v>
      </c>
      <c r="Z29">
        <f t="shared" si="2"/>
        <v>12.926311996461999</v>
      </c>
      <c r="AA29" s="2">
        <v>0</v>
      </c>
      <c r="AB29" s="2">
        <v>0</v>
      </c>
    </row>
    <row r="30" spans="1:28" x14ac:dyDescent="0.25">
      <c r="A30" s="1">
        <v>2023</v>
      </c>
      <c r="B30" s="2">
        <v>1920507.9</v>
      </c>
      <c r="C30" s="2">
        <v>83</v>
      </c>
      <c r="D30" s="2">
        <v>20.9</v>
      </c>
      <c r="E30" s="2">
        <v>24</v>
      </c>
      <c r="F30" s="2">
        <f t="shared" si="3"/>
        <v>3.1780538303479458</v>
      </c>
      <c r="G30" s="2">
        <v>57.4</v>
      </c>
      <c r="H30" s="2">
        <f t="shared" si="4"/>
        <v>4.0500443033255209</v>
      </c>
      <c r="I30" s="2">
        <v>37.799999999999997</v>
      </c>
      <c r="J30" s="2">
        <f t="shared" si="5"/>
        <v>3.6323091026255421</v>
      </c>
      <c r="K30" s="2">
        <v>193.1</v>
      </c>
      <c r="L30" s="2">
        <f t="shared" si="6"/>
        <v>5.2632081894344687</v>
      </c>
      <c r="M30" s="2">
        <v>32559.702000000001</v>
      </c>
      <c r="N30" s="2">
        <f t="shared" si="0"/>
        <v>10.390830667740442</v>
      </c>
      <c r="O30" s="2">
        <v>68.124196999999995</v>
      </c>
      <c r="P30" s="2">
        <v>61.479050999999998</v>
      </c>
      <c r="Q30" s="2">
        <f t="shared" si="7"/>
        <v>4.1186964826371417</v>
      </c>
      <c r="R30" s="2">
        <v>53.404927999999998</v>
      </c>
      <c r="S30" s="2">
        <f t="shared" si="8"/>
        <v>3.977903026352378</v>
      </c>
      <c r="T30" s="2">
        <v>34.989033999999997</v>
      </c>
      <c r="U30" s="2">
        <f t="shared" si="9"/>
        <v>3.5550346981105236</v>
      </c>
      <c r="V30" s="2">
        <v>46.805152</v>
      </c>
      <c r="W30" s="2">
        <v>158438</v>
      </c>
      <c r="X30" s="2">
        <v>439658</v>
      </c>
      <c r="Y30">
        <f t="shared" si="1"/>
        <v>11.973118628581201</v>
      </c>
      <c r="Z30">
        <f t="shared" si="2"/>
        <v>12.993752430934103</v>
      </c>
      <c r="AA30" s="2">
        <v>0</v>
      </c>
      <c r="AB30" s="2">
        <v>0</v>
      </c>
    </row>
    <row r="31" spans="1:28" x14ac:dyDescent="0.25">
      <c r="A31" s="1">
        <v>2024</v>
      </c>
      <c r="B31" s="2">
        <v>1934446.8</v>
      </c>
      <c r="C31" s="2">
        <v>83.4</v>
      </c>
      <c r="D31" s="2">
        <v>21.2</v>
      </c>
      <c r="E31" s="2">
        <v>24.3</v>
      </c>
      <c r="F31" s="2">
        <f t="shared" si="3"/>
        <v>3.1904763503465028</v>
      </c>
      <c r="G31" s="2">
        <v>57.6</v>
      </c>
      <c r="H31" s="2">
        <f t="shared" si="4"/>
        <v>4.0535225677018456</v>
      </c>
      <c r="I31" s="2">
        <v>38.4</v>
      </c>
      <c r="J31" s="2">
        <f t="shared" si="5"/>
        <v>3.648057459593681</v>
      </c>
      <c r="K31" s="2">
        <v>199.8</v>
      </c>
      <c r="L31" s="2">
        <f t="shared" si="6"/>
        <v>5.2973168662144534</v>
      </c>
      <c r="M31" s="2">
        <v>32805.582999999999</v>
      </c>
      <c r="N31" s="2">
        <f t="shared" si="0"/>
        <v>10.39835399330221</v>
      </c>
      <c r="O31" s="2">
        <v>68.689588999999998</v>
      </c>
      <c r="P31" s="2">
        <v>62.180503999999999</v>
      </c>
      <c r="Q31" s="2">
        <f t="shared" si="7"/>
        <v>4.1300415100979189</v>
      </c>
      <c r="R31" s="2">
        <v>54.106434</v>
      </c>
      <c r="S31" s="2">
        <f t="shared" si="8"/>
        <v>3.990953106692348</v>
      </c>
      <c r="T31" s="2">
        <v>35.802743999999997</v>
      </c>
      <c r="U31" s="2">
        <f t="shared" si="9"/>
        <v>3.5780245385140361</v>
      </c>
      <c r="V31" s="2">
        <v>47.339466999999999</v>
      </c>
      <c r="W31" s="2">
        <v>190967</v>
      </c>
      <c r="X31" s="2">
        <v>434579</v>
      </c>
      <c r="Y31">
        <f t="shared" si="1"/>
        <v>12.15985591723236</v>
      </c>
      <c r="Z31">
        <f t="shared" si="2"/>
        <v>12.982133025342479</v>
      </c>
      <c r="AA31" s="2">
        <v>0</v>
      </c>
      <c r="AB31" s="2">
        <v>0</v>
      </c>
    </row>
    <row r="32" spans="1:28" x14ac:dyDescent="0.25">
      <c r="A32" s="1">
        <v>2025</v>
      </c>
      <c r="B32" s="2"/>
      <c r="C32" s="2"/>
      <c r="D32" s="2"/>
      <c r="E32" s="2">
        <v>24.7</v>
      </c>
      <c r="F32" s="2">
        <f t="shared" si="3"/>
        <v>3.2068032436339315</v>
      </c>
      <c r="G32" s="2">
        <v>57.8</v>
      </c>
      <c r="H32" s="2">
        <f t="shared" si="4"/>
        <v>4.0569887756783318</v>
      </c>
      <c r="I32" s="2">
        <v>39</v>
      </c>
      <c r="J32" s="2">
        <f t="shared" si="5"/>
        <v>3.6635616461296463</v>
      </c>
      <c r="K32" s="2">
        <v>207.6</v>
      </c>
      <c r="L32" s="2">
        <f t="shared" si="6"/>
        <v>5.3356131512917333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4DEE-5671-459A-9FC7-2E72272DDE12}">
  <sheetPr>
    <tabColor theme="2" tint="-0.499984740745262"/>
  </sheetPr>
  <dimension ref="A1:Z59"/>
  <sheetViews>
    <sheetView tabSelected="1" topLeftCell="C1" workbookViewId="0">
      <selection activeCell="AA1" sqref="AA1:AC1048576"/>
    </sheetView>
  </sheetViews>
  <sheetFormatPr defaultRowHeight="15" x14ac:dyDescent="0.25"/>
  <cols>
    <col min="2" max="2" width="14.7109375" bestFit="1" customWidth="1"/>
    <col min="3" max="5" width="9.5703125" bestFit="1" customWidth="1"/>
    <col min="6" max="6" width="9.5703125" customWidth="1"/>
    <col min="7" max="7" width="9.5703125" bestFit="1" customWidth="1"/>
    <col min="8" max="8" width="9.5703125" customWidth="1"/>
    <col min="9" max="9" width="9.5703125" bestFit="1" customWidth="1"/>
    <col min="10" max="10" width="9.5703125" customWidth="1"/>
    <col min="11" max="11" width="10.5703125" bestFit="1" customWidth="1"/>
    <col min="12" max="12" width="10.5703125" customWidth="1"/>
    <col min="13" max="13" width="12.5703125" bestFit="1" customWidth="1"/>
    <col min="14" max="14" width="12.5703125" customWidth="1"/>
    <col min="15" max="16" width="9.5703125" bestFit="1" customWidth="1"/>
    <col min="17" max="17" width="9.5703125" customWidth="1"/>
    <col min="18" max="18" width="9.5703125" bestFit="1" customWidth="1"/>
    <col min="19" max="19" width="9.5703125" customWidth="1"/>
    <col min="20" max="20" width="9.5703125" bestFit="1" customWidth="1"/>
    <col min="21" max="21" width="9.5703125" customWidth="1"/>
    <col min="22" max="22" width="9.5703125" bestFit="1" customWidth="1"/>
    <col min="23" max="24" width="13.710937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</v>
      </c>
      <c r="F1" s="1" t="s">
        <v>18</v>
      </c>
      <c r="G1" s="1" t="s">
        <v>4</v>
      </c>
      <c r="H1" s="1" t="s">
        <v>19</v>
      </c>
      <c r="I1" s="1" t="s">
        <v>5</v>
      </c>
      <c r="J1" s="1" t="s">
        <v>21</v>
      </c>
      <c r="K1" s="1" t="s">
        <v>20</v>
      </c>
      <c r="L1" s="1" t="s">
        <v>22</v>
      </c>
      <c r="M1" s="1" t="s">
        <v>6</v>
      </c>
      <c r="N1" s="1" t="s">
        <v>14</v>
      </c>
      <c r="O1" s="1" t="s">
        <v>7</v>
      </c>
      <c r="P1" s="1" t="s">
        <v>8</v>
      </c>
      <c r="Q1" s="1" t="s">
        <v>24</v>
      </c>
      <c r="R1" s="1" t="s">
        <v>9</v>
      </c>
      <c r="S1" s="1" t="s">
        <v>25</v>
      </c>
      <c r="T1" s="1" t="s">
        <v>10</v>
      </c>
      <c r="U1" s="1" t="s">
        <v>23</v>
      </c>
      <c r="V1" s="1" t="s">
        <v>11</v>
      </c>
      <c r="W1" s="1" t="s">
        <v>12</v>
      </c>
      <c r="X1" s="1" t="s">
        <v>13</v>
      </c>
      <c r="Y1" s="1" t="s">
        <v>15</v>
      </c>
      <c r="Z1" s="1" t="s">
        <v>16</v>
      </c>
    </row>
    <row r="2" spans="1:26" x14ac:dyDescent="0.25">
      <c r="A2" s="1">
        <v>2004</v>
      </c>
      <c r="B2" s="2">
        <v>1838628.5</v>
      </c>
      <c r="C2" s="2">
        <v>80.7</v>
      </c>
      <c r="D2" s="2">
        <v>19.3</v>
      </c>
      <c r="E2" s="2">
        <v>19.2</v>
      </c>
      <c r="F2" s="2">
        <f t="shared" ref="F2:F22" si="0">LN(E2)</f>
        <v>2.954910279033736</v>
      </c>
      <c r="G2" s="2">
        <v>50</v>
      </c>
      <c r="H2" s="2">
        <f t="shared" ref="H2:H22" si="1">LN(G2)</f>
        <v>3.912023005428146</v>
      </c>
      <c r="I2" s="2">
        <v>28.8</v>
      </c>
      <c r="J2" s="2">
        <f t="shared" ref="J2:J22" si="2">LN(I2)</f>
        <v>3.3603753871419002</v>
      </c>
      <c r="K2" s="2">
        <v>135.6</v>
      </c>
      <c r="L2" s="2">
        <f t="shared" ref="L2:L22" si="3">LN(K2)</f>
        <v>4.9097093755062948</v>
      </c>
      <c r="M2" s="2">
        <v>31794.67</v>
      </c>
      <c r="N2" s="2">
        <f t="shared" ref="N2:N22" si="4">LN(M2)</f>
        <v>10.367053944657238</v>
      </c>
      <c r="O2" s="2">
        <v>70.008549000000002</v>
      </c>
      <c r="P2" s="2">
        <v>57.406148000000002</v>
      </c>
      <c r="Q2" s="2">
        <f>LN(P2)</f>
        <v>4.0501514056038044</v>
      </c>
      <c r="R2" s="2">
        <v>50.317031</v>
      </c>
      <c r="S2" s="2">
        <f>LN(R2)</f>
        <v>3.9183436082667384</v>
      </c>
      <c r="T2" s="2">
        <v>22.931733999999999</v>
      </c>
      <c r="U2" s="2">
        <f>LN(T2)</f>
        <v>3.132521715467262</v>
      </c>
      <c r="V2" s="2">
        <v>45.743029999999997</v>
      </c>
      <c r="W2" s="2">
        <v>49910</v>
      </c>
      <c r="X2" s="2">
        <v>414880</v>
      </c>
      <c r="Y2">
        <f t="shared" ref="Y2:Z22" si="5">LN(W2)</f>
        <v>10.817976662463655</v>
      </c>
      <c r="Z2">
        <f t="shared" si="5"/>
        <v>12.935744600772491</v>
      </c>
    </row>
    <row r="3" spans="1:26" x14ac:dyDescent="0.25">
      <c r="A3" s="1">
        <v>2005</v>
      </c>
      <c r="B3" s="2">
        <v>1852646.3999999999</v>
      </c>
      <c r="C3" s="2">
        <v>80.7</v>
      </c>
      <c r="D3" s="2">
        <v>19.3</v>
      </c>
      <c r="E3" s="2">
        <v>19.5</v>
      </c>
      <c r="F3" s="2">
        <f t="shared" si="0"/>
        <v>2.9704144655697009</v>
      </c>
      <c r="G3" s="2">
        <v>50.7</v>
      </c>
      <c r="H3" s="2">
        <f t="shared" si="1"/>
        <v>3.9259259105971376</v>
      </c>
      <c r="I3" s="2">
        <v>29.4</v>
      </c>
      <c r="J3" s="2">
        <f t="shared" si="2"/>
        <v>3.380994674344636</v>
      </c>
      <c r="K3" s="2">
        <v>138</v>
      </c>
      <c r="L3" s="2">
        <f t="shared" si="3"/>
        <v>4.9272536851572051</v>
      </c>
      <c r="M3" s="2">
        <v>31850.634999999998</v>
      </c>
      <c r="N3" s="2">
        <f t="shared" si="4"/>
        <v>10.368812598007217</v>
      </c>
      <c r="O3" s="2">
        <v>69.396215999999995</v>
      </c>
      <c r="P3" s="2">
        <v>57.336399999999998</v>
      </c>
      <c r="Q3" s="2">
        <f t="shared" ref="Q3:Q22" si="6">LN(P3)</f>
        <v>4.0489356750869847</v>
      </c>
      <c r="R3" s="2">
        <v>50.186700999999999</v>
      </c>
      <c r="S3" s="2">
        <f t="shared" ref="S3:S22" si="7">LN(R3)</f>
        <v>3.915750071281372</v>
      </c>
      <c r="T3" s="2">
        <v>23.225829999999998</v>
      </c>
      <c r="U3" s="2">
        <f t="shared" ref="U3:U22" si="8">LN(T3)</f>
        <v>3.1452650214133295</v>
      </c>
      <c r="V3" s="2">
        <v>45.505755999999998</v>
      </c>
      <c r="W3" s="2">
        <v>53931</v>
      </c>
      <c r="X3" s="2">
        <v>304960</v>
      </c>
      <c r="Y3">
        <f t="shared" si="5"/>
        <v>10.895460730714525</v>
      </c>
      <c r="Z3">
        <f t="shared" si="5"/>
        <v>12.627935899447975</v>
      </c>
    </row>
    <row r="4" spans="1:26" x14ac:dyDescent="0.25">
      <c r="A4" s="1">
        <v>2006</v>
      </c>
      <c r="B4" s="2">
        <v>1885984.4</v>
      </c>
      <c r="C4" s="2">
        <v>81.099999999999994</v>
      </c>
      <c r="D4" s="2">
        <v>19.600000000000001</v>
      </c>
      <c r="E4" s="2">
        <v>19.8</v>
      </c>
      <c r="F4" s="2">
        <f t="shared" si="0"/>
        <v>2.9856819377004897</v>
      </c>
      <c r="G4" s="2">
        <v>51.4</v>
      </c>
      <c r="H4" s="2">
        <f t="shared" si="1"/>
        <v>3.9396381724611196</v>
      </c>
      <c r="I4" s="2">
        <v>30</v>
      </c>
      <c r="J4" s="2">
        <f t="shared" si="2"/>
        <v>3.4011973816621555</v>
      </c>
      <c r="K4" s="2">
        <v>140.30000000000001</v>
      </c>
      <c r="L4" s="2">
        <f t="shared" si="3"/>
        <v>4.9437829871084151</v>
      </c>
      <c r="M4" s="2">
        <v>32294.309000000001</v>
      </c>
      <c r="N4" s="2">
        <f t="shared" si="4"/>
        <v>10.382646301736658</v>
      </c>
      <c r="O4" s="2">
        <v>70.214946999999995</v>
      </c>
      <c r="P4" s="2">
        <v>58.172280000000001</v>
      </c>
      <c r="Q4" s="2">
        <f t="shared" si="6"/>
        <v>4.0634089526161263</v>
      </c>
      <c r="R4" s="2">
        <v>50.890529000000001</v>
      </c>
      <c r="S4" s="2">
        <f t="shared" si="7"/>
        <v>3.9296768355162564</v>
      </c>
      <c r="T4" s="2">
        <v>23.811527999999999</v>
      </c>
      <c r="U4" s="2">
        <f t="shared" si="8"/>
        <v>3.1701698331561681</v>
      </c>
      <c r="V4" s="2">
        <v>45.998446000000001</v>
      </c>
      <c r="W4" s="2">
        <v>58407</v>
      </c>
      <c r="X4" s="2">
        <v>279714</v>
      </c>
      <c r="Y4">
        <f t="shared" si="5"/>
        <v>10.975191024647019</v>
      </c>
      <c r="Z4">
        <f t="shared" si="5"/>
        <v>12.541522931566298</v>
      </c>
    </row>
    <row r="5" spans="1:26" x14ac:dyDescent="0.25">
      <c r="A5" s="1">
        <v>2007</v>
      </c>
      <c r="B5" s="2">
        <v>1913563</v>
      </c>
      <c r="C5" s="2">
        <v>81.2</v>
      </c>
      <c r="D5" s="2">
        <v>19.600000000000001</v>
      </c>
      <c r="E5" s="2">
        <v>20.100000000000001</v>
      </c>
      <c r="F5" s="2">
        <f t="shared" si="0"/>
        <v>3.0007198150650303</v>
      </c>
      <c r="G5" s="2">
        <v>51.9</v>
      </c>
      <c r="H5" s="2">
        <f t="shared" si="1"/>
        <v>3.949318790171843</v>
      </c>
      <c r="I5" s="2">
        <v>30.5</v>
      </c>
      <c r="J5" s="2">
        <f t="shared" si="2"/>
        <v>3.417726683613366</v>
      </c>
      <c r="K5" s="2">
        <v>142.1</v>
      </c>
      <c r="L5" s="2">
        <f t="shared" si="3"/>
        <v>4.9565310351030547</v>
      </c>
      <c r="M5" s="2">
        <v>32567.848000000002</v>
      </c>
      <c r="N5" s="2">
        <f t="shared" si="4"/>
        <v>10.391080823013978</v>
      </c>
      <c r="O5" s="2">
        <v>70.177539999999993</v>
      </c>
      <c r="P5" s="2">
        <v>58.396877000000003</v>
      </c>
      <c r="Q5" s="2">
        <f t="shared" si="6"/>
        <v>4.0672624123768903</v>
      </c>
      <c r="R5" s="2">
        <v>51.093654000000001</v>
      </c>
      <c r="S5" s="2">
        <f t="shared" si="7"/>
        <v>3.9336603016307796</v>
      </c>
      <c r="T5" s="2">
        <v>24.417142999999999</v>
      </c>
      <c r="U5" s="2">
        <f t="shared" si="8"/>
        <v>3.195285467571201</v>
      </c>
      <c r="V5" s="2">
        <v>46.032862000000002</v>
      </c>
      <c r="W5" s="2">
        <v>51113</v>
      </c>
      <c r="X5" s="2">
        <v>527123</v>
      </c>
      <c r="Y5">
        <f t="shared" si="5"/>
        <v>10.841794146967922</v>
      </c>
      <c r="Z5">
        <f t="shared" si="5"/>
        <v>13.175189196875195</v>
      </c>
    </row>
    <row r="6" spans="1:26" x14ac:dyDescent="0.25">
      <c r="A6" s="1">
        <v>2008</v>
      </c>
      <c r="B6" s="2">
        <v>1893984.6</v>
      </c>
      <c r="C6" s="2">
        <v>81.3</v>
      </c>
      <c r="D6" s="2">
        <v>19.600000000000001</v>
      </c>
      <c r="E6" s="2">
        <v>20.2</v>
      </c>
      <c r="F6" s="2">
        <f t="shared" si="0"/>
        <v>3.0056826044071592</v>
      </c>
      <c r="G6" s="2">
        <v>52.1</v>
      </c>
      <c r="H6" s="2">
        <f t="shared" si="1"/>
        <v>3.9531649487593215</v>
      </c>
      <c r="I6" s="2">
        <v>30.6</v>
      </c>
      <c r="J6" s="2">
        <f t="shared" si="2"/>
        <v>3.4210000089583352</v>
      </c>
      <c r="K6" s="2">
        <v>143.1</v>
      </c>
      <c r="L6" s="2">
        <f t="shared" si="3"/>
        <v>4.9635436865624047</v>
      </c>
      <c r="M6" s="2">
        <v>31986.931</v>
      </c>
      <c r="N6" s="2">
        <f t="shared" si="4"/>
        <v>10.373082692111318</v>
      </c>
      <c r="O6" s="2">
        <v>70.121936000000005</v>
      </c>
      <c r="P6" s="2">
        <v>58.497053000000001</v>
      </c>
      <c r="Q6" s="2">
        <f t="shared" si="6"/>
        <v>4.0689763769005181</v>
      </c>
      <c r="R6" s="2">
        <v>51.225493999999998</v>
      </c>
      <c r="S6" s="2">
        <f t="shared" si="7"/>
        <v>3.9362373378071109</v>
      </c>
      <c r="T6" s="2">
        <v>24.787389999999998</v>
      </c>
      <c r="U6" s="2">
        <f t="shared" si="8"/>
        <v>3.2103350561154422</v>
      </c>
      <c r="V6" s="2">
        <v>46.031995000000002</v>
      </c>
      <c r="W6" s="2">
        <v>61671</v>
      </c>
      <c r="X6" s="2">
        <v>494394</v>
      </c>
      <c r="Y6">
        <f t="shared" si="5"/>
        <v>11.029569083193783</v>
      </c>
      <c r="Z6">
        <f t="shared" si="5"/>
        <v>13.111088049129647</v>
      </c>
    </row>
    <row r="7" spans="1:26" x14ac:dyDescent="0.25">
      <c r="A7" s="1">
        <v>2009</v>
      </c>
      <c r="B7" s="2">
        <v>1793505.8</v>
      </c>
      <c r="C7" s="2">
        <v>81.400000000000006</v>
      </c>
      <c r="D7" s="2">
        <v>19.7</v>
      </c>
      <c r="E7" s="2">
        <v>20.2</v>
      </c>
      <c r="F7" s="2">
        <f t="shared" si="0"/>
        <v>3.0056826044071592</v>
      </c>
      <c r="G7" s="2">
        <v>52.3</v>
      </c>
      <c r="H7" s="2">
        <f t="shared" si="1"/>
        <v>3.9569963710708773</v>
      </c>
      <c r="I7" s="2">
        <v>30.8</v>
      </c>
      <c r="J7" s="2">
        <f t="shared" si="2"/>
        <v>3.427514689979529</v>
      </c>
      <c r="K7" s="2">
        <v>143.69999999999999</v>
      </c>
      <c r="L7" s="2">
        <f t="shared" si="3"/>
        <v>4.967727793084979</v>
      </c>
      <c r="M7" s="2">
        <v>30114.864000000001</v>
      </c>
      <c r="N7" s="2">
        <f t="shared" si="4"/>
        <v>10.312774149445708</v>
      </c>
      <c r="O7" s="2">
        <v>67.087680000000006</v>
      </c>
      <c r="P7" s="2">
        <v>56.915101</v>
      </c>
      <c r="Q7" s="2">
        <f t="shared" si="6"/>
        <v>4.0415607013517274</v>
      </c>
      <c r="R7" s="2">
        <v>49.851559999999999</v>
      </c>
      <c r="S7" s="2">
        <f t="shared" si="7"/>
        <v>3.9090497897998491</v>
      </c>
      <c r="T7" s="2">
        <v>24.864052000000001</v>
      </c>
      <c r="U7" s="2">
        <f t="shared" si="8"/>
        <v>3.2134230655601415</v>
      </c>
      <c r="V7" s="2">
        <v>44.678178000000003</v>
      </c>
      <c r="W7" s="2">
        <v>64921</v>
      </c>
      <c r="X7" s="2">
        <v>421859</v>
      </c>
      <c r="Y7">
        <f t="shared" si="5"/>
        <v>11.080926425083522</v>
      </c>
      <c r="Z7">
        <f t="shared" si="5"/>
        <v>12.952426413963799</v>
      </c>
    </row>
    <row r="8" spans="1:26" x14ac:dyDescent="0.25">
      <c r="A8" s="1">
        <v>2010</v>
      </c>
      <c r="B8" s="2">
        <v>1820930.4</v>
      </c>
      <c r="C8" s="2">
        <v>81.8</v>
      </c>
      <c r="D8" s="2">
        <v>20</v>
      </c>
      <c r="E8" s="2">
        <v>20.399999999999999</v>
      </c>
      <c r="F8" s="2">
        <f t="shared" si="0"/>
        <v>3.0155349008501706</v>
      </c>
      <c r="G8" s="2">
        <v>52.6</v>
      </c>
      <c r="H8" s="2">
        <f t="shared" si="1"/>
        <v>3.9627161197436642</v>
      </c>
      <c r="I8" s="2">
        <v>31.1</v>
      </c>
      <c r="J8" s="2">
        <f t="shared" si="2"/>
        <v>3.4372078191851885</v>
      </c>
      <c r="K8" s="2">
        <v>144.4</v>
      </c>
      <c r="L8" s="2">
        <f t="shared" si="3"/>
        <v>4.9725872264587263</v>
      </c>
      <c r="M8" s="2">
        <v>30440.466</v>
      </c>
      <c r="N8" s="2">
        <f t="shared" si="4"/>
        <v>10.323528120662649</v>
      </c>
      <c r="O8" s="2">
        <v>65.068849999999998</v>
      </c>
      <c r="P8" s="2">
        <v>56.27075</v>
      </c>
      <c r="Q8" s="2">
        <f t="shared" si="6"/>
        <v>4.0301748619506403</v>
      </c>
      <c r="R8" s="2">
        <v>49.320715</v>
      </c>
      <c r="S8" s="2">
        <f t="shared" si="7"/>
        <v>3.8983441753524555</v>
      </c>
      <c r="T8" s="2">
        <v>25.265315999999999</v>
      </c>
      <c r="U8" s="2">
        <f t="shared" si="8"/>
        <v>3.2294325460869886</v>
      </c>
      <c r="V8" s="2">
        <v>44.139496000000001</v>
      </c>
      <c r="W8" s="2">
        <v>67501</v>
      </c>
      <c r="X8" s="2">
        <v>447744</v>
      </c>
      <c r="Y8">
        <f t="shared" si="5"/>
        <v>11.119897691565697</v>
      </c>
      <c r="Z8">
        <f t="shared" si="5"/>
        <v>13.011976919498165</v>
      </c>
    </row>
    <row r="9" spans="1:26" x14ac:dyDescent="0.25">
      <c r="A9" s="1">
        <v>2011</v>
      </c>
      <c r="B9" s="2">
        <v>1833594.3</v>
      </c>
      <c r="C9" s="2">
        <v>82</v>
      </c>
      <c r="D9" s="2">
        <v>20.100000000000001</v>
      </c>
      <c r="E9" s="2">
        <v>20.399999999999999</v>
      </c>
      <c r="F9" s="2">
        <f t="shared" si="0"/>
        <v>3.0155349008501706</v>
      </c>
      <c r="G9" s="2">
        <v>52.7</v>
      </c>
      <c r="H9" s="2">
        <f t="shared" si="1"/>
        <v>3.9646154555473165</v>
      </c>
      <c r="I9" s="2">
        <v>31.2</v>
      </c>
      <c r="J9" s="2">
        <f t="shared" si="2"/>
        <v>3.4404180948154366</v>
      </c>
      <c r="K9" s="2">
        <v>145.19999999999999</v>
      </c>
      <c r="L9" s="2">
        <f t="shared" si="3"/>
        <v>4.9781121023906953</v>
      </c>
      <c r="M9" s="2">
        <v>30546.26</v>
      </c>
      <c r="N9" s="2">
        <f t="shared" si="4"/>
        <v>10.326997534846933</v>
      </c>
      <c r="O9" s="2">
        <v>64.903075999999999</v>
      </c>
      <c r="P9" s="2">
        <v>56.339035000000003</v>
      </c>
      <c r="Q9" s="2">
        <f t="shared" si="6"/>
        <v>4.0313876341510237</v>
      </c>
      <c r="R9" s="2">
        <v>49.415801999999999</v>
      </c>
      <c r="S9" s="2">
        <f t="shared" si="7"/>
        <v>3.9002702515861536</v>
      </c>
      <c r="T9" s="2">
        <v>26.033778999999999</v>
      </c>
      <c r="U9" s="2">
        <f t="shared" si="8"/>
        <v>3.2593948871091056</v>
      </c>
      <c r="V9" s="2">
        <v>44.173726000000002</v>
      </c>
      <c r="W9" s="2">
        <v>82461</v>
      </c>
      <c r="X9" s="2">
        <v>385793</v>
      </c>
      <c r="Y9">
        <f t="shared" si="5"/>
        <v>11.320080733279282</v>
      </c>
      <c r="Z9">
        <f t="shared" si="5"/>
        <v>12.863056235173037</v>
      </c>
    </row>
    <row r="10" spans="1:26" x14ac:dyDescent="0.25">
      <c r="A10" s="1">
        <v>2012</v>
      </c>
      <c r="B10" s="2">
        <v>1776290.1</v>
      </c>
      <c r="C10" s="2">
        <v>82</v>
      </c>
      <c r="D10" s="2">
        <v>20.100000000000001</v>
      </c>
      <c r="E10" s="2">
        <v>20.8</v>
      </c>
      <c r="F10" s="2">
        <f t="shared" si="0"/>
        <v>3.0349529867072724</v>
      </c>
      <c r="G10" s="2">
        <v>53.5</v>
      </c>
      <c r="H10" s="2">
        <f t="shared" si="1"/>
        <v>3.9796816539019608</v>
      </c>
      <c r="I10" s="2">
        <v>32</v>
      </c>
      <c r="J10" s="2">
        <f t="shared" si="2"/>
        <v>3.4657359027997265</v>
      </c>
      <c r="K10" s="2">
        <v>148.4</v>
      </c>
      <c r="L10" s="2">
        <f t="shared" si="3"/>
        <v>4.9999113307332799</v>
      </c>
      <c r="M10" s="2">
        <v>29510.794000000002</v>
      </c>
      <c r="N10" s="2">
        <f t="shared" si="4"/>
        <v>10.292511373708535</v>
      </c>
      <c r="O10" s="2">
        <v>63.329549</v>
      </c>
      <c r="P10" s="2">
        <v>56.070143999999999</v>
      </c>
      <c r="Q10" s="2">
        <f t="shared" si="6"/>
        <v>4.026603478350582</v>
      </c>
      <c r="R10" s="2">
        <v>49.099400000000003</v>
      </c>
      <c r="S10" s="2">
        <f t="shared" si="7"/>
        <v>3.8938468147665439</v>
      </c>
      <c r="T10" s="2">
        <v>26.823591</v>
      </c>
      <c r="U10" s="2">
        <f t="shared" si="8"/>
        <v>3.2892817615081658</v>
      </c>
      <c r="V10" s="2">
        <v>43.826573000000003</v>
      </c>
      <c r="W10" s="2">
        <v>106216</v>
      </c>
      <c r="X10" s="2">
        <v>350772</v>
      </c>
      <c r="Y10">
        <f t="shared" si="5"/>
        <v>11.573230035575738</v>
      </c>
      <c r="Z10">
        <f t="shared" si="5"/>
        <v>12.767891718734711</v>
      </c>
    </row>
    <row r="11" spans="1:26" x14ac:dyDescent="0.25">
      <c r="A11" s="1">
        <v>2013</v>
      </c>
      <c r="B11" s="2">
        <v>1743996.7</v>
      </c>
      <c r="C11" s="2">
        <v>82.3</v>
      </c>
      <c r="D11" s="2">
        <v>20.399999999999999</v>
      </c>
      <c r="E11" s="2">
        <v>21.1</v>
      </c>
      <c r="F11" s="2">
        <f t="shared" si="0"/>
        <v>3.0492730404820207</v>
      </c>
      <c r="G11" s="2">
        <v>54.2</v>
      </c>
      <c r="H11" s="2">
        <f t="shared" si="1"/>
        <v>3.9926809084456005</v>
      </c>
      <c r="I11" s="2">
        <v>32.6</v>
      </c>
      <c r="J11" s="2">
        <f t="shared" si="2"/>
        <v>3.4843122883726618</v>
      </c>
      <c r="K11" s="2">
        <v>151.1</v>
      </c>
      <c r="L11" s="2">
        <f t="shared" si="3"/>
        <v>5.0179418692786939</v>
      </c>
      <c r="M11" s="2">
        <v>28916.438999999998</v>
      </c>
      <c r="N11" s="2">
        <f t="shared" si="4"/>
        <v>10.272165535911155</v>
      </c>
      <c r="O11" s="2">
        <v>59.710107999999998</v>
      </c>
      <c r="P11" s="2">
        <v>54.977518000000003</v>
      </c>
      <c r="Q11" s="2">
        <f t="shared" si="6"/>
        <v>4.0069243380294788</v>
      </c>
      <c r="R11" s="2">
        <v>48.078668</v>
      </c>
      <c r="S11" s="2">
        <f t="shared" si="7"/>
        <v>3.8728385860162389</v>
      </c>
      <c r="T11" s="2">
        <v>27.511593999999999</v>
      </c>
      <c r="U11" s="2">
        <f t="shared" si="8"/>
        <v>3.3146075158242172</v>
      </c>
      <c r="V11" s="2">
        <v>42.843615999999997</v>
      </c>
      <c r="W11" s="2">
        <v>125735</v>
      </c>
      <c r="X11" s="2">
        <v>307454</v>
      </c>
      <c r="Y11">
        <f t="shared" si="5"/>
        <v>11.741931796552814</v>
      </c>
      <c r="Z11">
        <f t="shared" si="5"/>
        <v>12.636080761542551</v>
      </c>
    </row>
    <row r="12" spans="1:26" x14ac:dyDescent="0.25">
      <c r="A12" s="1">
        <v>2014</v>
      </c>
      <c r="B12" s="2">
        <v>1743972.5</v>
      </c>
      <c r="C12" s="2">
        <v>82.6</v>
      </c>
      <c r="D12" s="2">
        <v>20.6</v>
      </c>
      <c r="E12" s="2">
        <v>21.5</v>
      </c>
      <c r="F12" s="2">
        <f t="shared" si="0"/>
        <v>3.068052935133617</v>
      </c>
      <c r="G12" s="2">
        <v>54.8</v>
      </c>
      <c r="H12" s="2">
        <f t="shared" si="1"/>
        <v>4.00369019395397</v>
      </c>
      <c r="I12" s="2">
        <v>33.299999999999997</v>
      </c>
      <c r="J12" s="2">
        <f t="shared" si="2"/>
        <v>3.505557396986398</v>
      </c>
      <c r="K12" s="2">
        <v>154.6</v>
      </c>
      <c r="L12" s="2">
        <f t="shared" si="3"/>
        <v>5.0408411361533219</v>
      </c>
      <c r="M12" s="2">
        <v>28911.674999999999</v>
      </c>
      <c r="N12" s="2">
        <f t="shared" si="4"/>
        <v>10.272000771761634</v>
      </c>
      <c r="O12" s="2">
        <v>59.240766999999998</v>
      </c>
      <c r="P12" s="2">
        <v>55.283982999999999</v>
      </c>
      <c r="Q12" s="2">
        <f t="shared" si="6"/>
        <v>4.0124832282386578</v>
      </c>
      <c r="R12" s="2">
        <v>48.293435000000002</v>
      </c>
      <c r="S12" s="2">
        <f t="shared" si="7"/>
        <v>3.8772956300953347</v>
      </c>
      <c r="T12" s="2">
        <v>28.717403999999998</v>
      </c>
      <c r="U12" s="2">
        <f t="shared" si="8"/>
        <v>3.3575033501224589</v>
      </c>
      <c r="V12" s="2">
        <v>42.946178000000003</v>
      </c>
      <c r="W12" s="2">
        <v>136328</v>
      </c>
      <c r="X12" s="2">
        <v>277631</v>
      </c>
      <c r="Y12">
        <f t="shared" si="5"/>
        <v>11.822819025787229</v>
      </c>
      <c r="Z12">
        <f t="shared" si="5"/>
        <v>12.534048172849733</v>
      </c>
    </row>
    <row r="13" spans="1:26" x14ac:dyDescent="0.25">
      <c r="A13" s="1">
        <v>2015</v>
      </c>
      <c r="B13" s="2">
        <v>1759418.3</v>
      </c>
      <c r="C13" s="2">
        <v>82.3</v>
      </c>
      <c r="D13" s="2">
        <v>20.3</v>
      </c>
      <c r="E13" s="2">
        <v>21.9</v>
      </c>
      <c r="F13" s="2">
        <f t="shared" si="0"/>
        <v>3.0864866368224551</v>
      </c>
      <c r="G13" s="2">
        <v>55.4</v>
      </c>
      <c r="H13" s="2">
        <f t="shared" si="1"/>
        <v>4.014579593753238</v>
      </c>
      <c r="I13" s="2">
        <v>34</v>
      </c>
      <c r="J13" s="2">
        <f t="shared" si="2"/>
        <v>3.5263605246161616</v>
      </c>
      <c r="K13" s="2">
        <v>158.30000000000001</v>
      </c>
      <c r="L13" s="2">
        <f t="shared" si="3"/>
        <v>5.0644919668869663</v>
      </c>
      <c r="M13" s="2">
        <v>29211.855</v>
      </c>
      <c r="N13" s="2">
        <f t="shared" si="4"/>
        <v>10.282329899014139</v>
      </c>
      <c r="O13" s="2">
        <v>59.574800000000003</v>
      </c>
      <c r="P13" s="2">
        <v>56.01126</v>
      </c>
      <c r="Q13" s="2">
        <f t="shared" si="6"/>
        <v>4.0255527419515706</v>
      </c>
      <c r="R13" s="2">
        <v>48.902489000000003</v>
      </c>
      <c r="S13" s="2">
        <f t="shared" si="7"/>
        <v>3.8898282949809766</v>
      </c>
      <c r="T13" s="2">
        <v>29.702981999999999</v>
      </c>
      <c r="U13" s="2">
        <f t="shared" si="8"/>
        <v>3.3912474448089096</v>
      </c>
      <c r="V13" s="2">
        <v>43.361651999999999</v>
      </c>
      <c r="W13" s="2">
        <v>146955</v>
      </c>
      <c r="X13" s="2">
        <v>280078</v>
      </c>
      <c r="Y13">
        <f t="shared" si="5"/>
        <v>11.897881696446852</v>
      </c>
      <c r="Z13">
        <f t="shared" si="5"/>
        <v>12.542823414786142</v>
      </c>
    </row>
    <row r="14" spans="1:26" x14ac:dyDescent="0.25">
      <c r="A14" s="1">
        <v>2016</v>
      </c>
      <c r="B14" s="2">
        <v>1781168.6</v>
      </c>
      <c r="C14" s="2">
        <v>82.8</v>
      </c>
      <c r="D14" s="2">
        <v>20.8</v>
      </c>
      <c r="E14" s="2">
        <v>22.1</v>
      </c>
      <c r="F14" s="2">
        <f t="shared" si="0"/>
        <v>3.095577608523707</v>
      </c>
      <c r="G14" s="2">
        <v>55.8</v>
      </c>
      <c r="H14" s="2">
        <f t="shared" si="1"/>
        <v>4.0217738693872649</v>
      </c>
      <c r="I14" s="2">
        <v>34.5</v>
      </c>
      <c r="J14" s="2">
        <f t="shared" si="2"/>
        <v>3.5409593240373143</v>
      </c>
      <c r="K14" s="2">
        <v>162</v>
      </c>
      <c r="L14" s="2">
        <f t="shared" si="3"/>
        <v>5.0875963352323836</v>
      </c>
      <c r="M14" s="2">
        <v>29629.256000000001</v>
      </c>
      <c r="N14" s="2">
        <f t="shared" si="4"/>
        <v>10.296517530566229</v>
      </c>
      <c r="O14" s="2">
        <v>60.220709999999997</v>
      </c>
      <c r="P14" s="2">
        <v>57.059579999999997</v>
      </c>
      <c r="Q14" s="2">
        <f t="shared" si="6"/>
        <v>4.0440959850852884</v>
      </c>
      <c r="R14" s="2">
        <v>49.782791000000003</v>
      </c>
      <c r="S14" s="2">
        <f t="shared" si="7"/>
        <v>3.9076693620612191</v>
      </c>
      <c r="T14" s="2">
        <v>30.808938000000001</v>
      </c>
      <c r="U14" s="2">
        <f t="shared" si="8"/>
        <v>3.4278048426863554</v>
      </c>
      <c r="V14" s="2">
        <v>44.051355000000001</v>
      </c>
      <c r="W14" s="2">
        <v>157065</v>
      </c>
      <c r="X14" s="2">
        <v>300823</v>
      </c>
      <c r="Y14">
        <f t="shared" si="5"/>
        <v>11.964415011389672</v>
      </c>
      <c r="Z14">
        <f t="shared" si="5"/>
        <v>12.61427733090065</v>
      </c>
    </row>
    <row r="15" spans="1:26" x14ac:dyDescent="0.25">
      <c r="A15" s="1">
        <v>2017</v>
      </c>
      <c r="B15" s="2">
        <v>1809733.2</v>
      </c>
      <c r="C15" s="2">
        <v>82.6</v>
      </c>
      <c r="D15" s="2">
        <v>20.5</v>
      </c>
      <c r="E15" s="2">
        <v>22.4</v>
      </c>
      <c r="F15" s="2">
        <f t="shared" si="0"/>
        <v>3.1090609588609941</v>
      </c>
      <c r="G15" s="2">
        <v>56.1</v>
      </c>
      <c r="H15" s="2">
        <f t="shared" si="1"/>
        <v>4.0271358125286509</v>
      </c>
      <c r="I15" s="2">
        <v>35</v>
      </c>
      <c r="J15" s="2">
        <f t="shared" si="2"/>
        <v>3.5553480614894135</v>
      </c>
      <c r="K15" s="2">
        <v>165.9</v>
      </c>
      <c r="L15" s="2">
        <f t="shared" si="3"/>
        <v>5.1113851971963991</v>
      </c>
      <c r="M15" s="2">
        <v>30161.063999999998</v>
      </c>
      <c r="N15" s="2">
        <f t="shared" si="4"/>
        <v>10.31430710001421</v>
      </c>
      <c r="O15" s="2">
        <v>61.312072999999998</v>
      </c>
      <c r="P15" s="2">
        <v>57.859603</v>
      </c>
      <c r="Q15" s="2">
        <f t="shared" si="6"/>
        <v>4.0580194381348882</v>
      </c>
      <c r="R15" s="2">
        <v>50.542091999999997</v>
      </c>
      <c r="S15" s="2">
        <f t="shared" si="7"/>
        <v>3.9228064940594578</v>
      </c>
      <c r="T15" s="2">
        <v>31.771526000000001</v>
      </c>
      <c r="U15" s="2">
        <f t="shared" si="8"/>
        <v>3.4585704798631749</v>
      </c>
      <c r="V15" s="2">
        <v>44.646588000000001</v>
      </c>
      <c r="W15" s="2">
        <v>155110</v>
      </c>
      <c r="X15" s="2">
        <v>343440</v>
      </c>
      <c r="Y15">
        <f t="shared" si="5"/>
        <v>11.951889821618796</v>
      </c>
      <c r="Z15">
        <f t="shared" si="5"/>
        <v>12.746767702898442</v>
      </c>
    </row>
    <row r="16" spans="1:26" x14ac:dyDescent="0.25">
      <c r="A16" s="1">
        <v>2018</v>
      </c>
      <c r="B16" s="2">
        <v>1824693.3</v>
      </c>
      <c r="C16" s="2">
        <v>82.9</v>
      </c>
      <c r="D16" s="2">
        <v>20.9</v>
      </c>
      <c r="E16" s="2">
        <v>22.6</v>
      </c>
      <c r="F16" s="2">
        <f t="shared" si="0"/>
        <v>3.1179499062782403</v>
      </c>
      <c r="G16" s="2">
        <v>56.2</v>
      </c>
      <c r="H16" s="2">
        <f t="shared" si="1"/>
        <v>4.0289167568996458</v>
      </c>
      <c r="I16" s="2">
        <v>35.4</v>
      </c>
      <c r="J16" s="2">
        <f t="shared" si="2"/>
        <v>3.5667118201397288</v>
      </c>
      <c r="K16" s="2">
        <v>169.5</v>
      </c>
      <c r="L16" s="2">
        <f t="shared" si="3"/>
        <v>5.1328529268205045</v>
      </c>
      <c r="M16" s="2">
        <v>30473.924999999999</v>
      </c>
      <c r="N16" s="2">
        <f t="shared" si="4"/>
        <v>10.324626678911878</v>
      </c>
      <c r="O16" s="2">
        <v>61.887211000000001</v>
      </c>
      <c r="P16" s="2">
        <v>58.52055</v>
      </c>
      <c r="Q16" s="2">
        <f t="shared" si="6"/>
        <v>4.0693779746039986</v>
      </c>
      <c r="R16" s="2">
        <v>51.137839999999997</v>
      </c>
      <c r="S16" s="2">
        <f t="shared" si="7"/>
        <v>3.9345247319745531</v>
      </c>
      <c r="T16" s="2">
        <v>32.703817999999998</v>
      </c>
      <c r="U16" s="2">
        <f t="shared" si="8"/>
        <v>3.487491829497261</v>
      </c>
      <c r="V16" s="2">
        <v>45.132041999999998</v>
      </c>
      <c r="W16" s="2">
        <v>156960</v>
      </c>
      <c r="X16" s="2">
        <v>332324</v>
      </c>
      <c r="Y16">
        <f t="shared" si="5"/>
        <v>11.96374627479919</v>
      </c>
      <c r="Z16">
        <f t="shared" si="5"/>
        <v>12.713865675628737</v>
      </c>
    </row>
    <row r="17" spans="1:26" x14ac:dyDescent="0.25">
      <c r="A17" s="1">
        <v>2019</v>
      </c>
      <c r="B17" s="2">
        <v>1832524.2</v>
      </c>
      <c r="C17" s="2">
        <v>83.2</v>
      </c>
      <c r="D17" s="2">
        <v>21</v>
      </c>
      <c r="E17" s="2">
        <v>22.9</v>
      </c>
      <c r="F17" s="2">
        <f t="shared" si="0"/>
        <v>3.1311369105601941</v>
      </c>
      <c r="G17" s="2">
        <v>56.4</v>
      </c>
      <c r="H17" s="2">
        <f t="shared" si="1"/>
        <v>4.0324691585040133</v>
      </c>
      <c r="I17" s="2">
        <v>35.799999999999997</v>
      </c>
      <c r="J17" s="2">
        <f t="shared" si="2"/>
        <v>3.5779478934066544</v>
      </c>
      <c r="K17" s="2">
        <v>174</v>
      </c>
      <c r="L17" s="2">
        <f t="shared" si="3"/>
        <v>5.1590552992145291</v>
      </c>
      <c r="M17" s="2">
        <v>30680.594000000001</v>
      </c>
      <c r="N17" s="2">
        <f t="shared" si="4"/>
        <v>10.331385616441095</v>
      </c>
      <c r="O17" s="2">
        <v>62.692740000000001</v>
      </c>
      <c r="P17" s="2">
        <v>59.049284999999998</v>
      </c>
      <c r="Q17" s="2">
        <f t="shared" si="6"/>
        <v>4.0783724341873375</v>
      </c>
      <c r="R17" s="2">
        <v>51.550880999999997</v>
      </c>
      <c r="S17" s="2">
        <f t="shared" si="7"/>
        <v>3.9425693005206188</v>
      </c>
      <c r="T17" s="2">
        <v>33.328251999999999</v>
      </c>
      <c r="U17" s="2">
        <f t="shared" si="8"/>
        <v>3.5064054456998237</v>
      </c>
      <c r="V17" s="2">
        <v>45.481132000000002</v>
      </c>
      <c r="W17" s="2">
        <v>179505</v>
      </c>
      <c r="X17" s="2">
        <v>332778</v>
      </c>
      <c r="Y17">
        <f t="shared" si="5"/>
        <v>12.097958341675726</v>
      </c>
      <c r="Z17">
        <f t="shared" si="5"/>
        <v>12.715230879974877</v>
      </c>
    </row>
    <row r="18" spans="1:26" x14ac:dyDescent="0.25">
      <c r="A18" s="1">
        <v>2020</v>
      </c>
      <c r="B18" s="2">
        <v>1670011.9</v>
      </c>
      <c r="C18" s="2">
        <v>82.1</v>
      </c>
      <c r="D18" s="2">
        <v>20</v>
      </c>
      <c r="E18" s="2">
        <v>23.2</v>
      </c>
      <c r="F18" s="2">
        <f t="shared" si="0"/>
        <v>3.1441522786722644</v>
      </c>
      <c r="G18" s="2">
        <v>56.7</v>
      </c>
      <c r="H18" s="2">
        <f t="shared" si="1"/>
        <v>4.0377742107337067</v>
      </c>
      <c r="I18" s="2">
        <v>36.4</v>
      </c>
      <c r="J18" s="2">
        <f t="shared" si="2"/>
        <v>3.5945687746426951</v>
      </c>
      <c r="K18" s="2">
        <v>179.4</v>
      </c>
      <c r="L18" s="2">
        <f t="shared" si="3"/>
        <v>5.1896179496246955</v>
      </c>
      <c r="M18" s="2">
        <v>28096.278999999999</v>
      </c>
      <c r="N18" s="2">
        <f t="shared" si="4"/>
        <v>10.243392426624718</v>
      </c>
      <c r="O18" s="2">
        <v>60.187615999999998</v>
      </c>
      <c r="P18" s="2">
        <v>57.466765000000002</v>
      </c>
      <c r="Q18" s="2">
        <f t="shared" si="6"/>
        <v>4.0512067806969103</v>
      </c>
      <c r="R18" s="2">
        <v>50.060200000000002</v>
      </c>
      <c r="S18" s="2">
        <f t="shared" si="7"/>
        <v>3.9132262812014003</v>
      </c>
      <c r="T18" s="2">
        <v>32.894300999999999</v>
      </c>
      <c r="U18" s="2">
        <f t="shared" si="8"/>
        <v>3.4932994208821841</v>
      </c>
      <c r="V18" s="2">
        <v>44.132046000000003</v>
      </c>
      <c r="W18" s="2">
        <v>159884</v>
      </c>
      <c r="X18" s="2">
        <v>247526</v>
      </c>
      <c r="Y18">
        <f t="shared" si="5"/>
        <v>11.982203831276369</v>
      </c>
      <c r="Z18">
        <f t="shared" si="5"/>
        <v>12.419270905978514</v>
      </c>
    </row>
    <row r="19" spans="1:26" x14ac:dyDescent="0.25">
      <c r="A19" s="1">
        <v>2021</v>
      </c>
      <c r="B19" s="2">
        <v>1819161.7</v>
      </c>
      <c r="C19" s="2">
        <v>82.5</v>
      </c>
      <c r="D19" s="2">
        <v>20.399999999999999</v>
      </c>
      <c r="E19" s="2">
        <v>23.5</v>
      </c>
      <c r="F19" s="2">
        <f t="shared" si="0"/>
        <v>3.1570004211501135</v>
      </c>
      <c r="G19" s="2">
        <v>57.3</v>
      </c>
      <c r="H19" s="2">
        <f t="shared" si="1"/>
        <v>4.048300623720694</v>
      </c>
      <c r="I19" s="2">
        <v>37</v>
      </c>
      <c r="J19" s="2">
        <f t="shared" si="2"/>
        <v>3.6109179126442243</v>
      </c>
      <c r="K19" s="2">
        <v>182.6</v>
      </c>
      <c r="L19" s="2">
        <f t="shared" si="3"/>
        <v>5.2072979681608684</v>
      </c>
      <c r="M19" s="2">
        <v>30763.795999999998</v>
      </c>
      <c r="N19" s="2">
        <f t="shared" si="4"/>
        <v>10.334093823027667</v>
      </c>
      <c r="O19" s="2">
        <v>62.610093999999997</v>
      </c>
      <c r="P19" s="2">
        <v>58.224407999999997</v>
      </c>
      <c r="Q19" s="2">
        <f t="shared" si="6"/>
        <v>4.0643046482648728</v>
      </c>
      <c r="R19" s="2">
        <v>50.602167999999999</v>
      </c>
      <c r="S19" s="2">
        <f t="shared" si="7"/>
        <v>3.9239944212253648</v>
      </c>
      <c r="T19" s="2">
        <v>33.11403</v>
      </c>
      <c r="U19" s="2">
        <f t="shared" si="8"/>
        <v>3.4999570596462335</v>
      </c>
      <c r="V19" s="2">
        <v>44.623987999999997</v>
      </c>
      <c r="W19" s="2">
        <v>158312</v>
      </c>
      <c r="X19" s="2">
        <v>318366</v>
      </c>
      <c r="Y19">
        <f t="shared" si="5"/>
        <v>11.97232304842874</v>
      </c>
      <c r="Z19">
        <f t="shared" si="5"/>
        <v>12.670956943330959</v>
      </c>
    </row>
    <row r="20" spans="1:26" x14ac:dyDescent="0.25">
      <c r="A20" s="1">
        <v>2022</v>
      </c>
      <c r="B20" s="2">
        <v>1906866.7</v>
      </c>
      <c r="C20" s="2">
        <v>82.6</v>
      </c>
      <c r="D20" s="2">
        <v>20.399999999999999</v>
      </c>
      <c r="E20" s="2">
        <v>23.8</v>
      </c>
      <c r="F20" s="2">
        <f t="shared" si="0"/>
        <v>3.1696855806774291</v>
      </c>
      <c r="G20" s="2">
        <v>57.5</v>
      </c>
      <c r="H20" s="2">
        <f t="shared" si="1"/>
        <v>4.0517849478033048</v>
      </c>
      <c r="I20" s="2">
        <v>37.5</v>
      </c>
      <c r="J20" s="2">
        <f t="shared" si="2"/>
        <v>3.6243409329763652</v>
      </c>
      <c r="K20" s="2">
        <v>187.6</v>
      </c>
      <c r="L20" s="2">
        <f t="shared" si="3"/>
        <v>5.2343120365721241</v>
      </c>
      <c r="M20" s="2">
        <v>32312.272000000001</v>
      </c>
      <c r="N20" s="2">
        <f t="shared" si="4"/>
        <v>10.383202375133047</v>
      </c>
      <c r="O20" s="2">
        <v>66.105446999999998</v>
      </c>
      <c r="P20" s="2">
        <v>60.141852</v>
      </c>
      <c r="Q20" s="2">
        <f t="shared" si="6"/>
        <v>4.0967059718983379</v>
      </c>
      <c r="R20" s="2">
        <v>52.184722000000001</v>
      </c>
      <c r="S20" s="2">
        <f t="shared" si="7"/>
        <v>3.9547897700565224</v>
      </c>
      <c r="T20" s="2">
        <v>33.799303000000002</v>
      </c>
      <c r="U20" s="2">
        <f t="shared" si="8"/>
        <v>3.520440180974576</v>
      </c>
      <c r="V20" s="2">
        <v>45.845775000000003</v>
      </c>
      <c r="W20" s="2">
        <v>150189</v>
      </c>
      <c r="X20" s="2">
        <v>410985</v>
      </c>
      <c r="Y20">
        <f t="shared" si="5"/>
        <v>11.919649779944555</v>
      </c>
      <c r="Z20">
        <f t="shared" si="5"/>
        <v>12.926311996461999</v>
      </c>
    </row>
    <row r="21" spans="1:26" x14ac:dyDescent="0.25">
      <c r="A21" s="1">
        <v>2023</v>
      </c>
      <c r="B21" s="2">
        <v>1920507.9</v>
      </c>
      <c r="C21" s="2">
        <v>83</v>
      </c>
      <c r="D21" s="2">
        <v>20.9</v>
      </c>
      <c r="E21" s="2">
        <v>24</v>
      </c>
      <c r="F21" s="2">
        <f t="shared" si="0"/>
        <v>3.1780538303479458</v>
      </c>
      <c r="G21" s="2">
        <v>57.4</v>
      </c>
      <c r="H21" s="2">
        <f t="shared" si="1"/>
        <v>4.0500443033255209</v>
      </c>
      <c r="I21" s="2">
        <v>37.799999999999997</v>
      </c>
      <c r="J21" s="2">
        <f t="shared" si="2"/>
        <v>3.6323091026255421</v>
      </c>
      <c r="K21" s="2">
        <v>193.1</v>
      </c>
      <c r="L21" s="2">
        <f t="shared" si="3"/>
        <v>5.2632081894344687</v>
      </c>
      <c r="M21" s="2">
        <v>32559.702000000001</v>
      </c>
      <c r="N21" s="2">
        <f t="shared" si="4"/>
        <v>10.390830667740442</v>
      </c>
      <c r="O21" s="2">
        <v>68.124196999999995</v>
      </c>
      <c r="P21" s="2">
        <v>61.479050999999998</v>
      </c>
      <c r="Q21" s="2">
        <f t="shared" si="6"/>
        <v>4.1186964826371417</v>
      </c>
      <c r="R21" s="2">
        <v>53.404927999999998</v>
      </c>
      <c r="S21" s="2">
        <f t="shared" si="7"/>
        <v>3.977903026352378</v>
      </c>
      <c r="T21" s="2">
        <v>34.989033999999997</v>
      </c>
      <c r="U21" s="2">
        <f t="shared" si="8"/>
        <v>3.5550346981105236</v>
      </c>
      <c r="V21" s="2">
        <v>46.805152</v>
      </c>
      <c r="W21" s="2">
        <v>158438</v>
      </c>
      <c r="X21" s="2">
        <v>439658</v>
      </c>
      <c r="Y21">
        <f t="shared" si="5"/>
        <v>11.973118628581201</v>
      </c>
      <c r="Z21">
        <f t="shared" si="5"/>
        <v>12.993752430934103</v>
      </c>
    </row>
    <row r="22" spans="1:26" x14ac:dyDescent="0.25">
      <c r="A22" s="1">
        <v>2024</v>
      </c>
      <c r="B22" s="2">
        <v>1934446.8</v>
      </c>
      <c r="C22" s="2">
        <v>83.4</v>
      </c>
      <c r="D22" s="2">
        <v>21.2</v>
      </c>
      <c r="E22" s="2">
        <v>24.3</v>
      </c>
      <c r="F22" s="2">
        <f t="shared" si="0"/>
        <v>3.1904763503465028</v>
      </c>
      <c r="G22" s="2">
        <v>57.6</v>
      </c>
      <c r="H22" s="2">
        <f t="shared" si="1"/>
        <v>4.0535225677018456</v>
      </c>
      <c r="I22" s="2">
        <v>38.4</v>
      </c>
      <c r="J22" s="2">
        <f t="shared" si="2"/>
        <v>3.648057459593681</v>
      </c>
      <c r="K22" s="2">
        <v>199.8</v>
      </c>
      <c r="L22" s="2">
        <f t="shared" si="3"/>
        <v>5.2973168662144534</v>
      </c>
      <c r="M22" s="2">
        <v>32805.582999999999</v>
      </c>
      <c r="N22" s="2">
        <f t="shared" si="4"/>
        <v>10.39835399330221</v>
      </c>
      <c r="O22" s="2">
        <v>68.689588999999998</v>
      </c>
      <c r="P22" s="2">
        <v>62.180503999999999</v>
      </c>
      <c r="Q22" s="2">
        <f t="shared" si="6"/>
        <v>4.1300415100979189</v>
      </c>
      <c r="R22" s="2">
        <v>54.106434</v>
      </c>
      <c r="S22" s="2">
        <f t="shared" si="7"/>
        <v>3.990953106692348</v>
      </c>
      <c r="T22" s="2">
        <v>35.802743999999997</v>
      </c>
      <c r="U22" s="2">
        <f t="shared" si="8"/>
        <v>3.5780245385140361</v>
      </c>
      <c r="V22" s="2">
        <v>47.339466999999999</v>
      </c>
      <c r="W22" s="2">
        <v>190967</v>
      </c>
      <c r="X22" s="2">
        <v>434579</v>
      </c>
      <c r="Y22">
        <f t="shared" si="5"/>
        <v>12.15985591723236</v>
      </c>
      <c r="Z22">
        <f t="shared" si="5"/>
        <v>12.982133025342479</v>
      </c>
    </row>
    <row r="25" spans="1:26" x14ac:dyDescent="0.25">
      <c r="W25" s="3">
        <f>(W22-W2)/W2</f>
        <v>2.8262272089761571</v>
      </c>
    </row>
    <row r="27" spans="1:26" x14ac:dyDescent="0.25">
      <c r="W27" s="4">
        <f>W25/(A22-A2)</f>
        <v>0.14131136044880785</v>
      </c>
      <c r="X27" s="5">
        <f>W27*0.048</f>
        <v>6.7829453015427772E-3</v>
      </c>
    </row>
    <row r="28" spans="1:26" x14ac:dyDescent="0.25">
      <c r="X28" s="5">
        <f>7.5%*0.048</f>
        <v>3.5999999999999999E-3</v>
      </c>
    </row>
    <row r="30" spans="1:26" x14ac:dyDescent="0.25">
      <c r="G30" s="5">
        <f>0.45*1.19%</f>
        <v>5.3549999999999995E-3</v>
      </c>
    </row>
    <row r="31" spans="1:26" x14ac:dyDescent="0.25">
      <c r="E31" s="5">
        <f>(E3-E2)/E2</f>
        <v>1.5625000000000038E-2</v>
      </c>
      <c r="W31" s="5">
        <f>(W3-W2)/W2</f>
        <v>8.0565017030655176E-2</v>
      </c>
      <c r="X31" s="5">
        <f>(X3-X2)/X2</f>
        <v>-0.26494408021596605</v>
      </c>
    </row>
    <row r="32" spans="1:26" x14ac:dyDescent="0.25">
      <c r="E32" s="5">
        <f t="shared" ref="E32:E50" si="9">(E4-E3)/E3</f>
        <v>1.5384615384615422E-2</v>
      </c>
      <c r="W32" s="5">
        <f t="shared" ref="W32:X49" si="10">(W4-W3)/W3</f>
        <v>8.2994937976303057E-2</v>
      </c>
      <c r="X32" s="5">
        <f t="shared" si="10"/>
        <v>-8.2784627492130114E-2</v>
      </c>
    </row>
    <row r="33" spans="5:24" x14ac:dyDescent="0.25">
      <c r="E33" s="5">
        <f t="shared" si="9"/>
        <v>1.5151515151515187E-2</v>
      </c>
      <c r="W33" s="5">
        <f t="shared" si="10"/>
        <v>-0.12488229150615508</v>
      </c>
      <c r="X33" s="5">
        <f t="shared" si="10"/>
        <v>0.88450703218287252</v>
      </c>
    </row>
    <row r="34" spans="5:24" x14ac:dyDescent="0.25">
      <c r="E34" s="5">
        <f t="shared" si="9"/>
        <v>4.975124378109346E-3</v>
      </c>
      <c r="W34" s="5">
        <f t="shared" si="10"/>
        <v>0.20656193140688278</v>
      </c>
      <c r="X34" s="5">
        <f t="shared" si="10"/>
        <v>-6.2089872762144699E-2</v>
      </c>
    </row>
    <row r="35" spans="5:24" x14ac:dyDescent="0.25">
      <c r="E35" s="5">
        <f t="shared" si="9"/>
        <v>0</v>
      </c>
      <c r="W35" s="5">
        <f t="shared" si="10"/>
        <v>5.2698999529762772E-2</v>
      </c>
      <c r="X35" s="5">
        <f t="shared" si="10"/>
        <v>-0.1467149682237244</v>
      </c>
    </row>
    <row r="36" spans="5:24" x14ac:dyDescent="0.25">
      <c r="E36" s="5">
        <f t="shared" si="9"/>
        <v>9.9009900990098664E-3</v>
      </c>
      <c r="W36" s="5">
        <f t="shared" si="10"/>
        <v>3.9740607815652869E-2</v>
      </c>
      <c r="X36" s="5">
        <f t="shared" si="10"/>
        <v>6.1359364147736566E-2</v>
      </c>
    </row>
    <row r="37" spans="5:24" x14ac:dyDescent="0.25">
      <c r="E37" s="5">
        <f t="shared" si="9"/>
        <v>0</v>
      </c>
      <c r="W37" s="5">
        <f t="shared" si="10"/>
        <v>0.22162634627635147</v>
      </c>
      <c r="X37" s="5">
        <f t="shared" si="10"/>
        <v>-0.1383625464551172</v>
      </c>
    </row>
    <row r="38" spans="5:24" x14ac:dyDescent="0.25">
      <c r="E38" s="5">
        <f t="shared" si="9"/>
        <v>1.9607843137255009E-2</v>
      </c>
      <c r="W38" s="5">
        <f t="shared" si="10"/>
        <v>0.28807557512035992</v>
      </c>
      <c r="X38" s="5">
        <f t="shared" si="10"/>
        <v>-9.0776660022343594E-2</v>
      </c>
    </row>
    <row r="39" spans="5:24" x14ac:dyDescent="0.25">
      <c r="E39" s="5">
        <f t="shared" si="9"/>
        <v>1.4423076923076957E-2</v>
      </c>
      <c r="W39" s="5">
        <f t="shared" si="10"/>
        <v>0.18376704074715675</v>
      </c>
      <c r="X39" s="5">
        <f t="shared" si="10"/>
        <v>-0.12349332329832484</v>
      </c>
    </row>
    <row r="40" spans="5:24" x14ac:dyDescent="0.25">
      <c r="E40" s="5">
        <f t="shared" si="9"/>
        <v>1.8957345971563913E-2</v>
      </c>
      <c r="W40" s="5">
        <f t="shared" si="10"/>
        <v>8.4248618125422517E-2</v>
      </c>
      <c r="X40" s="5">
        <f t="shared" si="10"/>
        <v>-9.6999876404275112E-2</v>
      </c>
    </row>
    <row r="41" spans="5:24" x14ac:dyDescent="0.25">
      <c r="E41" s="5">
        <f t="shared" si="9"/>
        <v>1.8604651162790631E-2</v>
      </c>
      <c r="W41" s="5">
        <f t="shared" si="10"/>
        <v>7.7951704712164782E-2</v>
      </c>
      <c r="X41" s="5">
        <f t="shared" si="10"/>
        <v>8.8138572421667602E-3</v>
      </c>
    </row>
    <row r="42" spans="5:24" x14ac:dyDescent="0.25">
      <c r="E42" s="5">
        <f t="shared" si="9"/>
        <v>9.1324200913243305E-3</v>
      </c>
      <c r="W42" s="5">
        <f t="shared" si="10"/>
        <v>6.8796570378687347E-2</v>
      </c>
      <c r="X42" s="5">
        <f t="shared" si="10"/>
        <v>7.4068652304001031E-2</v>
      </c>
    </row>
    <row r="43" spans="5:24" x14ac:dyDescent="0.25">
      <c r="E43" s="5">
        <f t="shared" si="9"/>
        <v>1.3574660633484033E-2</v>
      </c>
      <c r="W43" s="5">
        <f t="shared" si="10"/>
        <v>-1.2447076051316334E-2</v>
      </c>
      <c r="X43" s="5">
        <f t="shared" si="10"/>
        <v>0.14166802405401183</v>
      </c>
    </row>
    <row r="44" spans="5:24" x14ac:dyDescent="0.25">
      <c r="E44" s="5">
        <f t="shared" si="9"/>
        <v>8.9285714285715564E-3</v>
      </c>
      <c r="W44" s="5">
        <f t="shared" si="10"/>
        <v>1.1927019534523886E-2</v>
      </c>
      <c r="X44" s="5">
        <f t="shared" si="10"/>
        <v>-3.2366643372932678E-2</v>
      </c>
    </row>
    <row r="45" spans="5:24" x14ac:dyDescent="0.25">
      <c r="E45" s="5">
        <f t="shared" si="9"/>
        <v>1.3274336283185714E-2</v>
      </c>
      <c r="W45" s="5">
        <f t="shared" si="10"/>
        <v>0.14363532110091742</v>
      </c>
      <c r="X45" s="5">
        <f t="shared" si="10"/>
        <v>1.3661366618119666E-3</v>
      </c>
    </row>
    <row r="46" spans="5:24" x14ac:dyDescent="0.25">
      <c r="E46" s="5">
        <f t="shared" si="9"/>
        <v>1.310043668122274E-2</v>
      </c>
      <c r="W46" s="5">
        <f t="shared" si="10"/>
        <v>-0.10930614746107351</v>
      </c>
      <c r="X46" s="5">
        <f t="shared" si="10"/>
        <v>-0.25618280054570913</v>
      </c>
    </row>
    <row r="47" spans="5:24" x14ac:dyDescent="0.25">
      <c r="E47" s="5">
        <f t="shared" si="9"/>
        <v>1.2931034482758652E-2</v>
      </c>
      <c r="W47" s="5">
        <f t="shared" si="10"/>
        <v>-9.8321282930124345E-3</v>
      </c>
      <c r="X47" s="5">
        <f t="shared" si="10"/>
        <v>0.28619215759152572</v>
      </c>
    </row>
    <row r="48" spans="5:24" x14ac:dyDescent="0.25">
      <c r="E48" s="5">
        <f t="shared" si="9"/>
        <v>1.2765957446808541E-2</v>
      </c>
      <c r="W48" s="5">
        <f t="shared" si="10"/>
        <v>-5.1310071251705495E-2</v>
      </c>
      <c r="X48" s="5">
        <f t="shared" si="10"/>
        <v>0.29091988466105051</v>
      </c>
    </row>
    <row r="49" spans="5:24" x14ac:dyDescent="0.25">
      <c r="E49" s="5">
        <f t="shared" si="9"/>
        <v>8.4033613445377853E-3</v>
      </c>
      <c r="W49" s="5">
        <f t="shared" si="10"/>
        <v>5.4924128930880424E-2</v>
      </c>
      <c r="X49" s="5">
        <f t="shared" si="10"/>
        <v>6.9766536491599446E-2</v>
      </c>
    </row>
    <row r="50" spans="5:24" x14ac:dyDescent="0.25">
      <c r="E50" s="5">
        <f t="shared" si="9"/>
        <v>1.250000000000003E-2</v>
      </c>
      <c r="W50" s="5">
        <f>(W22-W21)/W21</f>
        <v>0.20531059468056906</v>
      </c>
      <c r="X50" s="5">
        <f t="shared" ref="X50" si="11">(X22-X21)/X21</f>
        <v>-1.1552160997866524E-2</v>
      </c>
    </row>
    <row r="51" spans="5:24" x14ac:dyDescent="0.25">
      <c r="E51" s="5"/>
      <c r="W51" s="5"/>
    </row>
    <row r="52" spans="5:24" x14ac:dyDescent="0.25">
      <c r="W52" s="5"/>
    </row>
    <row r="53" spans="5:24" x14ac:dyDescent="0.25">
      <c r="W53" s="5"/>
    </row>
    <row r="54" spans="5:24" x14ac:dyDescent="0.25">
      <c r="W54" s="5"/>
    </row>
    <row r="55" spans="5:24" x14ac:dyDescent="0.25">
      <c r="W55" s="5"/>
    </row>
    <row r="56" spans="5:24" x14ac:dyDescent="0.25">
      <c r="W56" s="5"/>
    </row>
    <row r="57" spans="5:24" x14ac:dyDescent="0.25">
      <c r="W57" s="5"/>
    </row>
    <row r="58" spans="5:24" x14ac:dyDescent="0.25">
      <c r="W58" s="5"/>
    </row>
    <row r="59" spans="5:24" x14ac:dyDescent="0.25">
      <c r="W5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2419-21BD-49AB-BB5F-C2C3099FFC1C}">
  <sheetPr>
    <tabColor theme="2" tint="-0.499984740745262"/>
  </sheetPr>
  <dimension ref="A1:AB23"/>
  <sheetViews>
    <sheetView topLeftCell="H1" workbookViewId="0">
      <selection activeCell="AC1" sqref="AC1:AC1048576"/>
    </sheetView>
  </sheetViews>
  <sheetFormatPr defaultRowHeight="15" x14ac:dyDescent="0.25"/>
  <cols>
    <col min="2" max="2" width="14.7109375" bestFit="1" customWidth="1"/>
    <col min="3" max="5" width="9.5703125" bestFit="1" customWidth="1"/>
    <col min="6" max="6" width="9.5703125" customWidth="1"/>
    <col min="7" max="7" width="9.5703125" bestFit="1" customWidth="1"/>
    <col min="8" max="8" width="9.5703125" customWidth="1"/>
    <col min="9" max="9" width="9.5703125" bestFit="1" customWidth="1"/>
    <col min="10" max="10" width="9.5703125" customWidth="1"/>
    <col min="11" max="11" width="10.5703125" bestFit="1" customWidth="1"/>
    <col min="12" max="12" width="10.5703125" customWidth="1"/>
    <col min="13" max="13" width="12.5703125" bestFit="1" customWidth="1"/>
    <col min="14" max="14" width="12.5703125" customWidth="1"/>
    <col min="15" max="16" width="9.5703125" bestFit="1" customWidth="1"/>
    <col min="17" max="17" width="9.5703125" customWidth="1"/>
    <col min="18" max="18" width="9.5703125" bestFit="1" customWidth="1"/>
    <col min="19" max="19" width="9.5703125" customWidth="1"/>
    <col min="20" max="20" width="9.5703125" bestFit="1" customWidth="1"/>
    <col min="21" max="21" width="9.5703125" customWidth="1"/>
    <col min="22" max="22" width="9.5703125" bestFit="1" customWidth="1"/>
    <col min="23" max="24" width="13.710937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</v>
      </c>
      <c r="F1" s="1" t="s">
        <v>18</v>
      </c>
      <c r="G1" s="1" t="s">
        <v>4</v>
      </c>
      <c r="H1" s="1" t="s">
        <v>19</v>
      </c>
      <c r="I1" s="1" t="s">
        <v>5</v>
      </c>
      <c r="J1" s="1" t="s">
        <v>21</v>
      </c>
      <c r="K1" s="1" t="s">
        <v>20</v>
      </c>
      <c r="L1" s="1" t="s">
        <v>22</v>
      </c>
      <c r="M1" s="1" t="s">
        <v>6</v>
      </c>
      <c r="N1" s="1" t="s">
        <v>14</v>
      </c>
      <c r="O1" s="1" t="s">
        <v>7</v>
      </c>
      <c r="P1" s="1" t="s">
        <v>8</v>
      </c>
      <c r="Q1" s="1" t="s">
        <v>24</v>
      </c>
      <c r="R1" s="1" t="s">
        <v>9</v>
      </c>
      <c r="S1" s="1" t="s">
        <v>25</v>
      </c>
      <c r="T1" s="1" t="s">
        <v>10</v>
      </c>
      <c r="U1" s="1" t="s">
        <v>23</v>
      </c>
      <c r="V1" s="1" t="s">
        <v>11</v>
      </c>
      <c r="W1" s="1" t="s">
        <v>12</v>
      </c>
      <c r="X1" s="1" t="s">
        <v>13</v>
      </c>
      <c r="Y1" s="1" t="s">
        <v>15</v>
      </c>
      <c r="Z1" s="1" t="s">
        <v>16</v>
      </c>
      <c r="AA1" s="1" t="s">
        <v>26</v>
      </c>
      <c r="AB1" s="1" t="s">
        <v>27</v>
      </c>
    </row>
    <row r="2" spans="1:28" x14ac:dyDescent="0.25">
      <c r="A2" s="1">
        <v>2004</v>
      </c>
      <c r="B2" s="2">
        <v>1838628.5</v>
      </c>
      <c r="C2" s="2">
        <v>80.7</v>
      </c>
      <c r="D2" s="2">
        <v>19.3</v>
      </c>
      <c r="E2" s="2">
        <v>19.2</v>
      </c>
      <c r="F2" s="2">
        <f t="shared" ref="F2:F22" si="0">LN(E2)</f>
        <v>2.954910279033736</v>
      </c>
      <c r="G2" s="2">
        <v>50</v>
      </c>
      <c r="H2" s="2">
        <f t="shared" ref="H2:H22" si="1">LN(G2)</f>
        <v>3.912023005428146</v>
      </c>
      <c r="I2" s="2">
        <v>28.8</v>
      </c>
      <c r="J2" s="2">
        <f t="shared" ref="J2:J22" si="2">LN(I2)</f>
        <v>3.3603753871419002</v>
      </c>
      <c r="K2" s="2">
        <v>135.6</v>
      </c>
      <c r="L2" s="2">
        <f t="shared" ref="L2:L22" si="3">LN(K2)</f>
        <v>4.9097093755062948</v>
      </c>
      <c r="M2" s="2">
        <v>31794.67</v>
      </c>
      <c r="N2" s="2">
        <f t="shared" ref="N2:N22" si="4">LN(M2)</f>
        <v>10.367053944657238</v>
      </c>
      <c r="O2" s="2">
        <v>70.008549000000002</v>
      </c>
      <c r="P2" s="2">
        <v>57.406148000000002</v>
      </c>
      <c r="Q2" s="2">
        <f>LN(P2)</f>
        <v>4.0501514056038044</v>
      </c>
      <c r="R2" s="2">
        <v>50.317031</v>
      </c>
      <c r="S2" s="2">
        <f>LN(R2)</f>
        <v>3.9183436082667384</v>
      </c>
      <c r="T2" s="2">
        <v>22.931733999999999</v>
      </c>
      <c r="U2" s="2">
        <f>LN(T2)</f>
        <v>3.132521715467262</v>
      </c>
      <c r="V2" s="2">
        <v>45.743029999999997</v>
      </c>
      <c r="W2" s="2">
        <v>49910</v>
      </c>
      <c r="X2" s="2">
        <v>414880</v>
      </c>
      <c r="Y2">
        <f t="shared" ref="Y2:Z22" si="5">LN(W2)</f>
        <v>10.817976662463655</v>
      </c>
      <c r="Z2">
        <f t="shared" si="5"/>
        <v>12.935744600772491</v>
      </c>
      <c r="AA2" s="2">
        <v>0</v>
      </c>
      <c r="AB2" s="2">
        <v>0</v>
      </c>
    </row>
    <row r="3" spans="1:28" x14ac:dyDescent="0.25">
      <c r="A3" s="1">
        <v>2005</v>
      </c>
      <c r="B3" s="2">
        <v>1852646.3999999999</v>
      </c>
      <c r="C3" s="2">
        <v>80.7</v>
      </c>
      <c r="D3" s="2">
        <v>19.3</v>
      </c>
      <c r="E3" s="2">
        <v>19.5</v>
      </c>
      <c r="F3" s="2">
        <f t="shared" si="0"/>
        <v>2.9704144655697009</v>
      </c>
      <c r="G3" s="2">
        <v>50.7</v>
      </c>
      <c r="H3" s="2">
        <f t="shared" si="1"/>
        <v>3.9259259105971376</v>
      </c>
      <c r="I3" s="2">
        <v>29.4</v>
      </c>
      <c r="J3" s="2">
        <f t="shared" si="2"/>
        <v>3.380994674344636</v>
      </c>
      <c r="K3" s="2">
        <v>138</v>
      </c>
      <c r="L3" s="2">
        <f t="shared" si="3"/>
        <v>4.9272536851572051</v>
      </c>
      <c r="M3" s="2">
        <v>31850.634999999998</v>
      </c>
      <c r="N3" s="2">
        <f t="shared" si="4"/>
        <v>10.368812598007217</v>
      </c>
      <c r="O3" s="2">
        <v>69.396215999999995</v>
      </c>
      <c r="P3" s="2">
        <v>57.336399999999998</v>
      </c>
      <c r="Q3" s="2">
        <f t="shared" ref="Q3:Q22" si="6">LN(P3)</f>
        <v>4.0489356750869847</v>
      </c>
      <c r="R3" s="2">
        <v>50.186700999999999</v>
      </c>
      <c r="S3" s="2">
        <f t="shared" ref="S3:S22" si="7">LN(R3)</f>
        <v>3.915750071281372</v>
      </c>
      <c r="T3" s="2">
        <v>23.225829999999998</v>
      </c>
      <c r="U3" s="2">
        <f t="shared" ref="U3:U22" si="8">LN(T3)</f>
        <v>3.1452650214133295</v>
      </c>
      <c r="V3" s="2">
        <v>45.505755999999998</v>
      </c>
      <c r="W3" s="2">
        <v>53931</v>
      </c>
      <c r="X3" s="2">
        <v>304960</v>
      </c>
      <c r="Y3">
        <f t="shared" si="5"/>
        <v>10.895460730714525</v>
      </c>
      <c r="Z3">
        <f t="shared" si="5"/>
        <v>12.627935899447975</v>
      </c>
      <c r="AA3" s="2">
        <v>0</v>
      </c>
      <c r="AB3" s="2">
        <v>0</v>
      </c>
    </row>
    <row r="4" spans="1:28" x14ac:dyDescent="0.25">
      <c r="A4" s="1">
        <v>2006</v>
      </c>
      <c r="B4" s="2">
        <v>1885984.4</v>
      </c>
      <c r="C4" s="2">
        <v>81.099999999999994</v>
      </c>
      <c r="D4" s="2">
        <v>19.600000000000001</v>
      </c>
      <c r="E4" s="2">
        <v>19.8</v>
      </c>
      <c r="F4" s="2">
        <f t="shared" si="0"/>
        <v>2.9856819377004897</v>
      </c>
      <c r="G4" s="2">
        <v>51.4</v>
      </c>
      <c r="H4" s="2">
        <f t="shared" si="1"/>
        <v>3.9396381724611196</v>
      </c>
      <c r="I4" s="2">
        <v>30</v>
      </c>
      <c r="J4" s="2">
        <f t="shared" si="2"/>
        <v>3.4011973816621555</v>
      </c>
      <c r="K4" s="2">
        <v>140.30000000000001</v>
      </c>
      <c r="L4" s="2">
        <f t="shared" si="3"/>
        <v>4.9437829871084151</v>
      </c>
      <c r="M4" s="2">
        <v>32294.309000000001</v>
      </c>
      <c r="N4" s="2">
        <f t="shared" si="4"/>
        <v>10.382646301736658</v>
      </c>
      <c r="O4" s="2">
        <v>70.214946999999995</v>
      </c>
      <c r="P4" s="2">
        <v>58.172280000000001</v>
      </c>
      <c r="Q4" s="2">
        <f t="shared" si="6"/>
        <v>4.0634089526161263</v>
      </c>
      <c r="R4" s="2">
        <v>50.890529000000001</v>
      </c>
      <c r="S4" s="2">
        <f t="shared" si="7"/>
        <v>3.9296768355162564</v>
      </c>
      <c r="T4" s="2">
        <v>23.811527999999999</v>
      </c>
      <c r="U4" s="2">
        <f t="shared" si="8"/>
        <v>3.1701698331561681</v>
      </c>
      <c r="V4" s="2">
        <v>45.998446000000001</v>
      </c>
      <c r="W4" s="2">
        <v>58407</v>
      </c>
      <c r="X4" s="2">
        <v>279714</v>
      </c>
      <c r="Y4">
        <f t="shared" si="5"/>
        <v>10.975191024647019</v>
      </c>
      <c r="Z4">
        <f t="shared" si="5"/>
        <v>12.541522931566298</v>
      </c>
      <c r="AA4" s="2">
        <v>0</v>
      </c>
      <c r="AB4" s="2">
        <v>0</v>
      </c>
    </row>
    <row r="5" spans="1:28" x14ac:dyDescent="0.25">
      <c r="A5" s="1">
        <v>2007</v>
      </c>
      <c r="B5" s="2">
        <v>1913563</v>
      </c>
      <c r="C5" s="2">
        <v>81.2</v>
      </c>
      <c r="D5" s="2">
        <v>19.600000000000001</v>
      </c>
      <c r="E5" s="2">
        <v>20.100000000000001</v>
      </c>
      <c r="F5" s="2">
        <f t="shared" si="0"/>
        <v>3.0007198150650303</v>
      </c>
      <c r="G5" s="2">
        <v>51.9</v>
      </c>
      <c r="H5" s="2">
        <f t="shared" si="1"/>
        <v>3.949318790171843</v>
      </c>
      <c r="I5" s="2">
        <v>30.5</v>
      </c>
      <c r="J5" s="2">
        <f t="shared" si="2"/>
        <v>3.417726683613366</v>
      </c>
      <c r="K5" s="2">
        <v>142.1</v>
      </c>
      <c r="L5" s="2">
        <f t="shared" si="3"/>
        <v>4.9565310351030547</v>
      </c>
      <c r="M5" s="2">
        <v>32567.848000000002</v>
      </c>
      <c r="N5" s="2">
        <f t="shared" si="4"/>
        <v>10.391080823013978</v>
      </c>
      <c r="O5" s="2">
        <v>70.177539999999993</v>
      </c>
      <c r="P5" s="2">
        <v>58.396877000000003</v>
      </c>
      <c r="Q5" s="2">
        <f t="shared" si="6"/>
        <v>4.0672624123768903</v>
      </c>
      <c r="R5" s="2">
        <v>51.093654000000001</v>
      </c>
      <c r="S5" s="2">
        <f t="shared" si="7"/>
        <v>3.9336603016307796</v>
      </c>
      <c r="T5" s="2">
        <v>24.417142999999999</v>
      </c>
      <c r="U5" s="2">
        <f t="shared" si="8"/>
        <v>3.195285467571201</v>
      </c>
      <c r="V5" s="2">
        <v>46.032862000000002</v>
      </c>
      <c r="W5" s="2">
        <v>51113</v>
      </c>
      <c r="X5" s="2">
        <v>527123</v>
      </c>
      <c r="Y5">
        <f t="shared" si="5"/>
        <v>10.841794146967922</v>
      </c>
      <c r="Z5">
        <f t="shared" si="5"/>
        <v>13.175189196875195</v>
      </c>
      <c r="AA5" s="2">
        <v>0</v>
      </c>
      <c r="AB5" s="2">
        <v>0</v>
      </c>
    </row>
    <row r="6" spans="1:28" x14ac:dyDescent="0.25">
      <c r="A6" s="1">
        <v>2008</v>
      </c>
      <c r="B6" s="2">
        <v>1893984.6</v>
      </c>
      <c r="C6" s="2">
        <v>81.3</v>
      </c>
      <c r="D6" s="2">
        <v>19.600000000000001</v>
      </c>
      <c r="E6" s="2">
        <v>20.2</v>
      </c>
      <c r="F6" s="2">
        <f t="shared" si="0"/>
        <v>3.0056826044071592</v>
      </c>
      <c r="G6" s="2">
        <v>52.1</v>
      </c>
      <c r="H6" s="2">
        <f t="shared" si="1"/>
        <v>3.9531649487593215</v>
      </c>
      <c r="I6" s="2">
        <v>30.6</v>
      </c>
      <c r="J6" s="2">
        <f t="shared" si="2"/>
        <v>3.4210000089583352</v>
      </c>
      <c r="K6" s="2">
        <v>143.1</v>
      </c>
      <c r="L6" s="2">
        <f t="shared" si="3"/>
        <v>4.9635436865624047</v>
      </c>
      <c r="M6" s="2">
        <v>31986.931</v>
      </c>
      <c r="N6" s="2">
        <f t="shared" si="4"/>
        <v>10.373082692111318</v>
      </c>
      <c r="O6" s="2">
        <v>70.121936000000005</v>
      </c>
      <c r="P6" s="2">
        <v>58.497053000000001</v>
      </c>
      <c r="Q6" s="2">
        <f t="shared" si="6"/>
        <v>4.0689763769005181</v>
      </c>
      <c r="R6" s="2">
        <v>51.225493999999998</v>
      </c>
      <c r="S6" s="2">
        <f t="shared" si="7"/>
        <v>3.9362373378071109</v>
      </c>
      <c r="T6" s="2">
        <v>24.787389999999998</v>
      </c>
      <c r="U6" s="2">
        <f t="shared" si="8"/>
        <v>3.2103350561154422</v>
      </c>
      <c r="V6" s="2">
        <v>46.031995000000002</v>
      </c>
      <c r="W6" s="2">
        <v>61671</v>
      </c>
      <c r="X6" s="2">
        <v>494394</v>
      </c>
      <c r="Y6">
        <f t="shared" si="5"/>
        <v>11.029569083193783</v>
      </c>
      <c r="Z6">
        <f t="shared" si="5"/>
        <v>13.111088049129647</v>
      </c>
      <c r="AA6" s="2">
        <v>1</v>
      </c>
      <c r="AB6" s="2">
        <v>0</v>
      </c>
    </row>
    <row r="7" spans="1:28" x14ac:dyDescent="0.25">
      <c r="A7" s="1">
        <v>2009</v>
      </c>
      <c r="B7" s="2">
        <v>1793505.8</v>
      </c>
      <c r="C7" s="2">
        <v>81.400000000000006</v>
      </c>
      <c r="D7" s="2">
        <v>19.7</v>
      </c>
      <c r="E7" s="2">
        <v>20.2</v>
      </c>
      <c r="F7" s="2">
        <f t="shared" si="0"/>
        <v>3.0056826044071592</v>
      </c>
      <c r="G7" s="2">
        <v>52.3</v>
      </c>
      <c r="H7" s="2">
        <f t="shared" si="1"/>
        <v>3.9569963710708773</v>
      </c>
      <c r="I7" s="2">
        <v>30.8</v>
      </c>
      <c r="J7" s="2">
        <f t="shared" si="2"/>
        <v>3.427514689979529</v>
      </c>
      <c r="K7" s="2">
        <v>143.69999999999999</v>
      </c>
      <c r="L7" s="2">
        <f t="shared" si="3"/>
        <v>4.967727793084979</v>
      </c>
      <c r="M7" s="2">
        <v>30114.864000000001</v>
      </c>
      <c r="N7" s="2">
        <f t="shared" si="4"/>
        <v>10.312774149445708</v>
      </c>
      <c r="O7" s="2">
        <v>67.087680000000006</v>
      </c>
      <c r="P7" s="2">
        <v>56.915101</v>
      </c>
      <c r="Q7" s="2">
        <f t="shared" si="6"/>
        <v>4.0415607013517274</v>
      </c>
      <c r="R7" s="2">
        <v>49.851559999999999</v>
      </c>
      <c r="S7" s="2">
        <f t="shared" si="7"/>
        <v>3.9090497897998491</v>
      </c>
      <c r="T7" s="2">
        <v>24.864052000000001</v>
      </c>
      <c r="U7" s="2">
        <f t="shared" si="8"/>
        <v>3.2134230655601415</v>
      </c>
      <c r="V7" s="2">
        <v>44.678178000000003</v>
      </c>
      <c r="W7" s="2">
        <v>64921</v>
      </c>
      <c r="X7" s="2">
        <v>421859</v>
      </c>
      <c r="Y7">
        <f t="shared" si="5"/>
        <v>11.080926425083522</v>
      </c>
      <c r="Z7">
        <f t="shared" si="5"/>
        <v>12.952426413963799</v>
      </c>
      <c r="AA7" s="2">
        <v>0</v>
      </c>
      <c r="AB7" s="2">
        <v>1</v>
      </c>
    </row>
    <row r="8" spans="1:28" x14ac:dyDescent="0.25">
      <c r="A8" s="1">
        <v>2010</v>
      </c>
      <c r="B8" s="2">
        <v>1820930.4</v>
      </c>
      <c r="C8" s="2">
        <v>81.8</v>
      </c>
      <c r="D8" s="2">
        <v>20</v>
      </c>
      <c r="E8" s="2">
        <v>20.399999999999999</v>
      </c>
      <c r="F8" s="2">
        <f t="shared" si="0"/>
        <v>3.0155349008501706</v>
      </c>
      <c r="G8" s="2">
        <v>52.6</v>
      </c>
      <c r="H8" s="2">
        <f t="shared" si="1"/>
        <v>3.9627161197436642</v>
      </c>
      <c r="I8" s="2">
        <v>31.1</v>
      </c>
      <c r="J8" s="2">
        <f t="shared" si="2"/>
        <v>3.4372078191851885</v>
      </c>
      <c r="K8" s="2">
        <v>144.4</v>
      </c>
      <c r="L8" s="2">
        <f t="shared" si="3"/>
        <v>4.9725872264587263</v>
      </c>
      <c r="M8" s="2">
        <v>30440.466</v>
      </c>
      <c r="N8" s="2">
        <f t="shared" si="4"/>
        <v>10.323528120662649</v>
      </c>
      <c r="O8" s="2">
        <v>65.068849999999998</v>
      </c>
      <c r="P8" s="2">
        <v>56.27075</v>
      </c>
      <c r="Q8" s="2">
        <f t="shared" si="6"/>
        <v>4.0301748619506403</v>
      </c>
      <c r="R8" s="2">
        <v>49.320715</v>
      </c>
      <c r="S8" s="2">
        <f t="shared" si="7"/>
        <v>3.8983441753524555</v>
      </c>
      <c r="T8" s="2">
        <v>25.265315999999999</v>
      </c>
      <c r="U8" s="2">
        <f t="shared" si="8"/>
        <v>3.2294325460869886</v>
      </c>
      <c r="V8" s="2">
        <v>44.139496000000001</v>
      </c>
      <c r="W8" s="2">
        <v>67501</v>
      </c>
      <c r="X8" s="2">
        <v>447744</v>
      </c>
      <c r="Y8">
        <f t="shared" si="5"/>
        <v>11.119897691565697</v>
      </c>
      <c r="Z8">
        <f t="shared" si="5"/>
        <v>13.011976919498165</v>
      </c>
      <c r="AA8" s="2">
        <v>0</v>
      </c>
      <c r="AB8" s="2">
        <v>0</v>
      </c>
    </row>
    <row r="9" spans="1:28" x14ac:dyDescent="0.25">
      <c r="A9" s="1">
        <v>2011</v>
      </c>
      <c r="B9" s="2">
        <v>1833594.3</v>
      </c>
      <c r="C9" s="2">
        <v>82</v>
      </c>
      <c r="D9" s="2">
        <v>20.100000000000001</v>
      </c>
      <c r="E9" s="2">
        <v>20.399999999999999</v>
      </c>
      <c r="F9" s="2">
        <f t="shared" si="0"/>
        <v>3.0155349008501706</v>
      </c>
      <c r="G9" s="2">
        <v>52.7</v>
      </c>
      <c r="H9" s="2">
        <f t="shared" si="1"/>
        <v>3.9646154555473165</v>
      </c>
      <c r="I9" s="2">
        <v>31.2</v>
      </c>
      <c r="J9" s="2">
        <f t="shared" si="2"/>
        <v>3.4404180948154366</v>
      </c>
      <c r="K9" s="2">
        <v>145.19999999999999</v>
      </c>
      <c r="L9" s="2">
        <f t="shared" si="3"/>
        <v>4.9781121023906953</v>
      </c>
      <c r="M9" s="2">
        <v>30546.26</v>
      </c>
      <c r="N9" s="2">
        <f t="shared" si="4"/>
        <v>10.326997534846933</v>
      </c>
      <c r="O9" s="2">
        <v>64.903075999999999</v>
      </c>
      <c r="P9" s="2">
        <v>56.339035000000003</v>
      </c>
      <c r="Q9" s="2">
        <f t="shared" si="6"/>
        <v>4.0313876341510237</v>
      </c>
      <c r="R9" s="2">
        <v>49.415801999999999</v>
      </c>
      <c r="S9" s="2">
        <f t="shared" si="7"/>
        <v>3.9002702515861536</v>
      </c>
      <c r="T9" s="2">
        <v>26.033778999999999</v>
      </c>
      <c r="U9" s="2">
        <f t="shared" si="8"/>
        <v>3.2593948871091056</v>
      </c>
      <c r="V9" s="2">
        <v>44.173726000000002</v>
      </c>
      <c r="W9" s="2">
        <v>82461</v>
      </c>
      <c r="X9" s="2">
        <v>385793</v>
      </c>
      <c r="Y9">
        <f t="shared" si="5"/>
        <v>11.320080733279282</v>
      </c>
      <c r="Z9">
        <f t="shared" si="5"/>
        <v>12.863056235173037</v>
      </c>
      <c r="AA9" s="2">
        <v>0</v>
      </c>
      <c r="AB9" s="2">
        <v>0</v>
      </c>
    </row>
    <row r="10" spans="1:28" x14ac:dyDescent="0.25">
      <c r="A10" s="1">
        <v>2012</v>
      </c>
      <c r="B10" s="2">
        <v>1776290.1</v>
      </c>
      <c r="C10" s="2">
        <v>82</v>
      </c>
      <c r="D10" s="2">
        <v>20.100000000000001</v>
      </c>
      <c r="E10" s="2">
        <v>20.8</v>
      </c>
      <c r="F10" s="2">
        <f t="shared" si="0"/>
        <v>3.0349529867072724</v>
      </c>
      <c r="G10" s="2">
        <v>53.5</v>
      </c>
      <c r="H10" s="2">
        <f t="shared" si="1"/>
        <v>3.9796816539019608</v>
      </c>
      <c r="I10" s="2">
        <v>32</v>
      </c>
      <c r="J10" s="2">
        <f t="shared" si="2"/>
        <v>3.4657359027997265</v>
      </c>
      <c r="K10" s="2">
        <v>148.4</v>
      </c>
      <c r="L10" s="2">
        <f t="shared" si="3"/>
        <v>4.9999113307332799</v>
      </c>
      <c r="M10" s="2">
        <v>29510.794000000002</v>
      </c>
      <c r="N10" s="2">
        <f t="shared" si="4"/>
        <v>10.292511373708535</v>
      </c>
      <c r="O10" s="2">
        <v>63.329549</v>
      </c>
      <c r="P10" s="2">
        <v>56.070143999999999</v>
      </c>
      <c r="Q10" s="2">
        <f t="shared" si="6"/>
        <v>4.026603478350582</v>
      </c>
      <c r="R10" s="2">
        <v>49.099400000000003</v>
      </c>
      <c r="S10" s="2">
        <f t="shared" si="7"/>
        <v>3.8938468147665439</v>
      </c>
      <c r="T10" s="2">
        <v>26.823591</v>
      </c>
      <c r="U10" s="2">
        <f t="shared" si="8"/>
        <v>3.2892817615081658</v>
      </c>
      <c r="V10" s="2">
        <v>43.826573000000003</v>
      </c>
      <c r="W10" s="2">
        <v>106216</v>
      </c>
      <c r="X10" s="2">
        <v>350772</v>
      </c>
      <c r="Y10">
        <f t="shared" si="5"/>
        <v>11.573230035575738</v>
      </c>
      <c r="Z10">
        <f t="shared" si="5"/>
        <v>12.767891718734711</v>
      </c>
      <c r="AA10" s="2">
        <v>1</v>
      </c>
      <c r="AB10" s="2">
        <v>0</v>
      </c>
    </row>
    <row r="11" spans="1:28" x14ac:dyDescent="0.25">
      <c r="A11" s="1">
        <v>2013</v>
      </c>
      <c r="B11" s="2">
        <v>1743996.7</v>
      </c>
      <c r="C11" s="2">
        <v>82.3</v>
      </c>
      <c r="D11" s="2">
        <v>20.399999999999999</v>
      </c>
      <c r="E11" s="2">
        <v>21.1</v>
      </c>
      <c r="F11" s="2">
        <f t="shared" si="0"/>
        <v>3.0492730404820207</v>
      </c>
      <c r="G11" s="2">
        <v>54.2</v>
      </c>
      <c r="H11" s="2">
        <f t="shared" si="1"/>
        <v>3.9926809084456005</v>
      </c>
      <c r="I11" s="2">
        <v>32.6</v>
      </c>
      <c r="J11" s="2">
        <f t="shared" si="2"/>
        <v>3.4843122883726618</v>
      </c>
      <c r="K11" s="2">
        <v>151.1</v>
      </c>
      <c r="L11" s="2">
        <f t="shared" si="3"/>
        <v>5.0179418692786939</v>
      </c>
      <c r="M11" s="2">
        <v>28916.438999999998</v>
      </c>
      <c r="N11" s="2">
        <f t="shared" si="4"/>
        <v>10.272165535911155</v>
      </c>
      <c r="O11" s="2">
        <v>59.710107999999998</v>
      </c>
      <c r="P11" s="2">
        <v>54.977518000000003</v>
      </c>
      <c r="Q11" s="2">
        <f t="shared" si="6"/>
        <v>4.0069243380294788</v>
      </c>
      <c r="R11" s="2">
        <v>48.078668</v>
      </c>
      <c r="S11" s="2">
        <f t="shared" si="7"/>
        <v>3.8728385860162389</v>
      </c>
      <c r="T11" s="2">
        <v>27.511593999999999</v>
      </c>
      <c r="U11" s="2">
        <f t="shared" si="8"/>
        <v>3.3146075158242172</v>
      </c>
      <c r="V11" s="2">
        <v>42.843615999999997</v>
      </c>
      <c r="W11" s="2">
        <v>125735</v>
      </c>
      <c r="X11" s="2">
        <v>307454</v>
      </c>
      <c r="Y11">
        <f t="shared" si="5"/>
        <v>11.741931796552814</v>
      </c>
      <c r="Z11">
        <f t="shared" si="5"/>
        <v>12.636080761542551</v>
      </c>
      <c r="AA11" s="2">
        <v>0</v>
      </c>
      <c r="AB11" s="2">
        <v>1</v>
      </c>
    </row>
    <row r="12" spans="1:28" x14ac:dyDescent="0.25">
      <c r="A12" s="1">
        <v>2014</v>
      </c>
      <c r="B12" s="2">
        <v>1743972.5</v>
      </c>
      <c r="C12" s="2">
        <v>82.6</v>
      </c>
      <c r="D12" s="2">
        <v>20.6</v>
      </c>
      <c r="E12" s="2">
        <v>21.5</v>
      </c>
      <c r="F12" s="2">
        <f t="shared" si="0"/>
        <v>3.068052935133617</v>
      </c>
      <c r="G12" s="2">
        <v>54.8</v>
      </c>
      <c r="H12" s="2">
        <f t="shared" si="1"/>
        <v>4.00369019395397</v>
      </c>
      <c r="I12" s="2">
        <v>33.299999999999997</v>
      </c>
      <c r="J12" s="2">
        <f t="shared" si="2"/>
        <v>3.505557396986398</v>
      </c>
      <c r="K12" s="2">
        <v>154.6</v>
      </c>
      <c r="L12" s="2">
        <f t="shared" si="3"/>
        <v>5.0408411361533219</v>
      </c>
      <c r="M12" s="2">
        <v>28911.674999999999</v>
      </c>
      <c r="N12" s="2">
        <f t="shared" si="4"/>
        <v>10.272000771761634</v>
      </c>
      <c r="O12" s="2">
        <v>59.240766999999998</v>
      </c>
      <c r="P12" s="2">
        <v>55.283982999999999</v>
      </c>
      <c r="Q12" s="2">
        <f t="shared" si="6"/>
        <v>4.0124832282386578</v>
      </c>
      <c r="R12" s="2">
        <v>48.293435000000002</v>
      </c>
      <c r="S12" s="2">
        <f t="shared" si="7"/>
        <v>3.8772956300953347</v>
      </c>
      <c r="T12" s="2">
        <v>28.717403999999998</v>
      </c>
      <c r="U12" s="2">
        <f t="shared" si="8"/>
        <v>3.3575033501224589</v>
      </c>
      <c r="V12" s="2">
        <v>42.946178000000003</v>
      </c>
      <c r="W12" s="2">
        <v>136328</v>
      </c>
      <c r="X12" s="2">
        <v>277631</v>
      </c>
      <c r="Y12">
        <f t="shared" si="5"/>
        <v>11.822819025787229</v>
      </c>
      <c r="Z12">
        <f t="shared" si="5"/>
        <v>12.534048172849733</v>
      </c>
      <c r="AA12" s="2">
        <v>0</v>
      </c>
      <c r="AB12" s="2">
        <v>0</v>
      </c>
    </row>
    <row r="13" spans="1:28" x14ac:dyDescent="0.25">
      <c r="A13" s="1">
        <v>2015</v>
      </c>
      <c r="B13" s="2">
        <v>1759418.3</v>
      </c>
      <c r="C13" s="2">
        <v>82.3</v>
      </c>
      <c r="D13" s="2">
        <v>20.3</v>
      </c>
      <c r="E13" s="2">
        <v>21.9</v>
      </c>
      <c r="F13" s="2">
        <f t="shared" si="0"/>
        <v>3.0864866368224551</v>
      </c>
      <c r="G13" s="2">
        <v>55.4</v>
      </c>
      <c r="H13" s="2">
        <f t="shared" si="1"/>
        <v>4.014579593753238</v>
      </c>
      <c r="I13" s="2">
        <v>34</v>
      </c>
      <c r="J13" s="2">
        <f t="shared" si="2"/>
        <v>3.5263605246161616</v>
      </c>
      <c r="K13" s="2">
        <v>158.30000000000001</v>
      </c>
      <c r="L13" s="2">
        <f t="shared" si="3"/>
        <v>5.0644919668869663</v>
      </c>
      <c r="M13" s="2">
        <v>29211.855</v>
      </c>
      <c r="N13" s="2">
        <f t="shared" si="4"/>
        <v>10.282329899014139</v>
      </c>
      <c r="O13" s="2">
        <v>59.574800000000003</v>
      </c>
      <c r="P13" s="2">
        <v>56.01126</v>
      </c>
      <c r="Q13" s="2">
        <f t="shared" si="6"/>
        <v>4.0255527419515706</v>
      </c>
      <c r="R13" s="2">
        <v>48.902489000000003</v>
      </c>
      <c r="S13" s="2">
        <f t="shared" si="7"/>
        <v>3.8898282949809766</v>
      </c>
      <c r="T13" s="2">
        <v>29.702981999999999</v>
      </c>
      <c r="U13" s="2">
        <f t="shared" si="8"/>
        <v>3.3912474448089096</v>
      </c>
      <c r="V13" s="2">
        <v>43.361651999999999</v>
      </c>
      <c r="W13" s="2">
        <v>146955</v>
      </c>
      <c r="X13" s="2">
        <v>280078</v>
      </c>
      <c r="Y13">
        <f t="shared" si="5"/>
        <v>11.897881696446852</v>
      </c>
      <c r="Z13">
        <f t="shared" si="5"/>
        <v>12.542823414786142</v>
      </c>
      <c r="AA13" s="2">
        <v>0</v>
      </c>
      <c r="AB13" s="2">
        <v>0</v>
      </c>
    </row>
    <row r="14" spans="1:28" x14ac:dyDescent="0.25">
      <c r="A14" s="1">
        <v>2016</v>
      </c>
      <c r="B14" s="2">
        <v>1781168.6</v>
      </c>
      <c r="C14" s="2">
        <v>82.8</v>
      </c>
      <c r="D14" s="2">
        <v>20.8</v>
      </c>
      <c r="E14" s="2">
        <v>22.1</v>
      </c>
      <c r="F14" s="2">
        <f t="shared" si="0"/>
        <v>3.095577608523707</v>
      </c>
      <c r="G14" s="2">
        <v>55.8</v>
      </c>
      <c r="H14" s="2">
        <f t="shared" si="1"/>
        <v>4.0217738693872649</v>
      </c>
      <c r="I14" s="2">
        <v>34.5</v>
      </c>
      <c r="J14" s="2">
        <f t="shared" si="2"/>
        <v>3.5409593240373143</v>
      </c>
      <c r="K14" s="2">
        <v>162</v>
      </c>
      <c r="L14" s="2">
        <f t="shared" si="3"/>
        <v>5.0875963352323836</v>
      </c>
      <c r="M14" s="2">
        <v>29629.256000000001</v>
      </c>
      <c r="N14" s="2">
        <f t="shared" si="4"/>
        <v>10.296517530566229</v>
      </c>
      <c r="O14" s="2">
        <v>60.220709999999997</v>
      </c>
      <c r="P14" s="2">
        <v>57.059579999999997</v>
      </c>
      <c r="Q14" s="2">
        <f t="shared" si="6"/>
        <v>4.0440959850852884</v>
      </c>
      <c r="R14" s="2">
        <v>49.782791000000003</v>
      </c>
      <c r="S14" s="2">
        <f t="shared" si="7"/>
        <v>3.9076693620612191</v>
      </c>
      <c r="T14" s="2">
        <v>30.808938000000001</v>
      </c>
      <c r="U14" s="2">
        <f t="shared" si="8"/>
        <v>3.4278048426863554</v>
      </c>
      <c r="V14" s="2">
        <v>44.051355000000001</v>
      </c>
      <c r="W14" s="2">
        <v>157065</v>
      </c>
      <c r="X14" s="2">
        <v>300823</v>
      </c>
      <c r="Y14">
        <f t="shared" si="5"/>
        <v>11.964415011389672</v>
      </c>
      <c r="Z14">
        <f t="shared" si="5"/>
        <v>12.61427733090065</v>
      </c>
      <c r="AA14" s="2">
        <v>0</v>
      </c>
      <c r="AB14" s="2">
        <v>0</v>
      </c>
    </row>
    <row r="15" spans="1:28" x14ac:dyDescent="0.25">
      <c r="A15" s="1">
        <v>2017</v>
      </c>
      <c r="B15" s="2">
        <v>1809733.2</v>
      </c>
      <c r="C15" s="2">
        <v>82.6</v>
      </c>
      <c r="D15" s="2">
        <v>20.5</v>
      </c>
      <c r="E15" s="2">
        <v>22.4</v>
      </c>
      <c r="F15" s="2">
        <f t="shared" si="0"/>
        <v>3.1090609588609941</v>
      </c>
      <c r="G15" s="2">
        <v>56.1</v>
      </c>
      <c r="H15" s="2">
        <f t="shared" si="1"/>
        <v>4.0271358125286509</v>
      </c>
      <c r="I15" s="2">
        <v>35</v>
      </c>
      <c r="J15" s="2">
        <f t="shared" si="2"/>
        <v>3.5553480614894135</v>
      </c>
      <c r="K15" s="2">
        <v>165.9</v>
      </c>
      <c r="L15" s="2">
        <f t="shared" si="3"/>
        <v>5.1113851971963991</v>
      </c>
      <c r="M15" s="2">
        <v>30161.063999999998</v>
      </c>
      <c r="N15" s="2">
        <f t="shared" si="4"/>
        <v>10.31430710001421</v>
      </c>
      <c r="O15" s="2">
        <v>61.312072999999998</v>
      </c>
      <c r="P15" s="2">
        <v>57.859603</v>
      </c>
      <c r="Q15" s="2">
        <f t="shared" si="6"/>
        <v>4.0580194381348882</v>
      </c>
      <c r="R15" s="2">
        <v>50.542091999999997</v>
      </c>
      <c r="S15" s="2">
        <f t="shared" si="7"/>
        <v>3.9228064940594578</v>
      </c>
      <c r="T15" s="2">
        <v>31.771526000000001</v>
      </c>
      <c r="U15" s="2">
        <f t="shared" si="8"/>
        <v>3.4585704798631749</v>
      </c>
      <c r="V15" s="2">
        <v>44.646588000000001</v>
      </c>
      <c r="W15" s="2">
        <v>155110</v>
      </c>
      <c r="X15" s="2">
        <v>343440</v>
      </c>
      <c r="Y15">
        <f t="shared" si="5"/>
        <v>11.951889821618796</v>
      </c>
      <c r="Z15">
        <f t="shared" si="5"/>
        <v>12.746767702898442</v>
      </c>
      <c r="AA15" s="2">
        <v>0</v>
      </c>
      <c r="AB15" s="2">
        <v>0</v>
      </c>
    </row>
    <row r="16" spans="1:28" x14ac:dyDescent="0.25">
      <c r="A16" s="1">
        <v>2018</v>
      </c>
      <c r="B16" s="2">
        <v>1824693.3</v>
      </c>
      <c r="C16" s="2">
        <v>82.9</v>
      </c>
      <c r="D16" s="2">
        <v>20.9</v>
      </c>
      <c r="E16" s="2">
        <v>22.6</v>
      </c>
      <c r="F16" s="2">
        <f t="shared" si="0"/>
        <v>3.1179499062782403</v>
      </c>
      <c r="G16" s="2">
        <v>56.2</v>
      </c>
      <c r="H16" s="2">
        <f t="shared" si="1"/>
        <v>4.0289167568996458</v>
      </c>
      <c r="I16" s="2">
        <v>35.4</v>
      </c>
      <c r="J16" s="2">
        <f t="shared" si="2"/>
        <v>3.5667118201397288</v>
      </c>
      <c r="K16" s="2">
        <v>169.5</v>
      </c>
      <c r="L16" s="2">
        <f t="shared" si="3"/>
        <v>5.1328529268205045</v>
      </c>
      <c r="M16" s="2">
        <v>30473.924999999999</v>
      </c>
      <c r="N16" s="2">
        <f t="shared" si="4"/>
        <v>10.324626678911878</v>
      </c>
      <c r="O16" s="2">
        <v>61.887211000000001</v>
      </c>
      <c r="P16" s="2">
        <v>58.52055</v>
      </c>
      <c r="Q16" s="2">
        <f t="shared" si="6"/>
        <v>4.0693779746039986</v>
      </c>
      <c r="R16" s="2">
        <v>51.137839999999997</v>
      </c>
      <c r="S16" s="2">
        <f t="shared" si="7"/>
        <v>3.9345247319745531</v>
      </c>
      <c r="T16" s="2">
        <v>32.703817999999998</v>
      </c>
      <c r="U16" s="2">
        <f t="shared" si="8"/>
        <v>3.487491829497261</v>
      </c>
      <c r="V16" s="2">
        <v>45.132041999999998</v>
      </c>
      <c r="W16" s="2">
        <v>156960</v>
      </c>
      <c r="X16" s="2">
        <v>332324</v>
      </c>
      <c r="Y16">
        <f t="shared" si="5"/>
        <v>11.96374627479919</v>
      </c>
      <c r="Z16">
        <f t="shared" si="5"/>
        <v>12.713865675628737</v>
      </c>
      <c r="AA16" s="2">
        <v>0</v>
      </c>
      <c r="AB16" s="2">
        <v>0</v>
      </c>
    </row>
    <row r="17" spans="1:28" x14ac:dyDescent="0.25">
      <c r="A17" s="1">
        <v>2019</v>
      </c>
      <c r="B17" s="2">
        <v>1832524.2</v>
      </c>
      <c r="C17" s="2">
        <v>83.2</v>
      </c>
      <c r="D17" s="2">
        <v>21</v>
      </c>
      <c r="E17" s="2">
        <v>22.9</v>
      </c>
      <c r="F17" s="2">
        <f t="shared" si="0"/>
        <v>3.1311369105601941</v>
      </c>
      <c r="G17" s="2">
        <v>56.4</v>
      </c>
      <c r="H17" s="2">
        <f t="shared" si="1"/>
        <v>4.0324691585040133</v>
      </c>
      <c r="I17" s="2">
        <v>35.799999999999997</v>
      </c>
      <c r="J17" s="2">
        <f t="shared" si="2"/>
        <v>3.5779478934066544</v>
      </c>
      <c r="K17" s="2">
        <v>174</v>
      </c>
      <c r="L17" s="2">
        <f t="shared" si="3"/>
        <v>5.1590552992145291</v>
      </c>
      <c r="M17" s="2">
        <v>30680.594000000001</v>
      </c>
      <c r="N17" s="2">
        <f t="shared" si="4"/>
        <v>10.331385616441095</v>
      </c>
      <c r="O17" s="2">
        <v>62.692740000000001</v>
      </c>
      <c r="P17" s="2">
        <v>59.049284999999998</v>
      </c>
      <c r="Q17" s="2">
        <f t="shared" si="6"/>
        <v>4.0783724341873375</v>
      </c>
      <c r="R17" s="2">
        <v>51.550880999999997</v>
      </c>
      <c r="S17" s="2">
        <f t="shared" si="7"/>
        <v>3.9425693005206188</v>
      </c>
      <c r="T17" s="2">
        <v>33.328251999999999</v>
      </c>
      <c r="U17" s="2">
        <f t="shared" si="8"/>
        <v>3.5064054456998237</v>
      </c>
      <c r="V17" s="2">
        <v>45.481132000000002</v>
      </c>
      <c r="W17" s="2">
        <v>179505</v>
      </c>
      <c r="X17" s="2">
        <v>332778</v>
      </c>
      <c r="Y17">
        <f t="shared" si="5"/>
        <v>12.097958341675726</v>
      </c>
      <c r="Z17">
        <f t="shared" si="5"/>
        <v>12.715230879974877</v>
      </c>
      <c r="AA17" s="2">
        <v>0</v>
      </c>
      <c r="AB17" s="2">
        <v>0</v>
      </c>
    </row>
    <row r="18" spans="1:28" x14ac:dyDescent="0.25">
      <c r="A18" s="1">
        <v>2020</v>
      </c>
      <c r="B18" s="2">
        <v>1670011.9</v>
      </c>
      <c r="C18" s="2">
        <v>82.1</v>
      </c>
      <c r="D18" s="2">
        <v>20</v>
      </c>
      <c r="E18" s="2">
        <v>23.2</v>
      </c>
      <c r="F18" s="2">
        <f t="shared" si="0"/>
        <v>3.1441522786722644</v>
      </c>
      <c r="G18" s="2">
        <v>56.7</v>
      </c>
      <c r="H18" s="2">
        <f t="shared" si="1"/>
        <v>4.0377742107337067</v>
      </c>
      <c r="I18" s="2">
        <v>36.4</v>
      </c>
      <c r="J18" s="2">
        <f t="shared" si="2"/>
        <v>3.5945687746426951</v>
      </c>
      <c r="K18" s="2">
        <v>179.4</v>
      </c>
      <c r="L18" s="2">
        <f t="shared" si="3"/>
        <v>5.1896179496246955</v>
      </c>
      <c r="M18" s="2">
        <v>28096.278999999999</v>
      </c>
      <c r="N18" s="2">
        <f t="shared" si="4"/>
        <v>10.243392426624718</v>
      </c>
      <c r="O18" s="2">
        <v>60.187615999999998</v>
      </c>
      <c r="P18" s="2">
        <v>57.466765000000002</v>
      </c>
      <c r="Q18" s="2">
        <f t="shared" si="6"/>
        <v>4.0512067806969103</v>
      </c>
      <c r="R18" s="2">
        <v>50.060200000000002</v>
      </c>
      <c r="S18" s="2">
        <f t="shared" si="7"/>
        <v>3.9132262812014003</v>
      </c>
      <c r="T18" s="2">
        <v>32.894300999999999</v>
      </c>
      <c r="U18" s="2">
        <f t="shared" si="8"/>
        <v>3.4932994208821841</v>
      </c>
      <c r="V18" s="2">
        <v>44.132046000000003</v>
      </c>
      <c r="W18" s="2">
        <v>159884</v>
      </c>
      <c r="X18" s="2">
        <v>247526</v>
      </c>
      <c r="Y18">
        <f t="shared" si="5"/>
        <v>11.982203831276369</v>
      </c>
      <c r="Z18">
        <f t="shared" si="5"/>
        <v>12.419270905978514</v>
      </c>
      <c r="AA18" s="2">
        <v>1</v>
      </c>
      <c r="AB18" s="2">
        <v>0</v>
      </c>
    </row>
    <row r="19" spans="1:28" x14ac:dyDescent="0.25">
      <c r="A19" s="1">
        <v>2021</v>
      </c>
      <c r="B19" s="2">
        <v>1819161.7</v>
      </c>
      <c r="C19" s="2">
        <v>82.5</v>
      </c>
      <c r="D19" s="2">
        <v>20.399999999999999</v>
      </c>
      <c r="E19" s="2">
        <v>23.5</v>
      </c>
      <c r="F19" s="2">
        <f t="shared" si="0"/>
        <v>3.1570004211501135</v>
      </c>
      <c r="G19" s="2">
        <v>57.3</v>
      </c>
      <c r="H19" s="2">
        <f t="shared" si="1"/>
        <v>4.048300623720694</v>
      </c>
      <c r="I19" s="2">
        <v>37</v>
      </c>
      <c r="J19" s="2">
        <f t="shared" si="2"/>
        <v>3.6109179126442243</v>
      </c>
      <c r="K19" s="2">
        <v>182.6</v>
      </c>
      <c r="L19" s="2">
        <f t="shared" si="3"/>
        <v>5.2072979681608684</v>
      </c>
      <c r="M19" s="2">
        <v>30763.795999999998</v>
      </c>
      <c r="N19" s="2">
        <f t="shared" si="4"/>
        <v>10.334093823027667</v>
      </c>
      <c r="O19" s="2">
        <v>62.610093999999997</v>
      </c>
      <c r="P19" s="2">
        <v>58.224407999999997</v>
      </c>
      <c r="Q19" s="2">
        <f t="shared" si="6"/>
        <v>4.0643046482648728</v>
      </c>
      <c r="R19" s="2">
        <v>50.602167999999999</v>
      </c>
      <c r="S19" s="2">
        <f t="shared" si="7"/>
        <v>3.9239944212253648</v>
      </c>
      <c r="T19" s="2">
        <v>33.11403</v>
      </c>
      <c r="U19" s="2">
        <f t="shared" si="8"/>
        <v>3.4999570596462335</v>
      </c>
      <c r="V19" s="2">
        <v>44.623987999999997</v>
      </c>
      <c r="W19" s="2">
        <v>158312</v>
      </c>
      <c r="X19" s="2">
        <v>318366</v>
      </c>
      <c r="Y19">
        <f t="shared" si="5"/>
        <v>11.97232304842874</v>
      </c>
      <c r="Z19">
        <f t="shared" si="5"/>
        <v>12.670956943330959</v>
      </c>
      <c r="AA19" s="2">
        <v>0</v>
      </c>
      <c r="AB19" s="2">
        <v>1</v>
      </c>
    </row>
    <row r="20" spans="1:28" x14ac:dyDescent="0.25">
      <c r="A20" s="1">
        <v>2022</v>
      </c>
      <c r="B20" s="2">
        <v>1906866.7</v>
      </c>
      <c r="C20" s="2">
        <v>82.6</v>
      </c>
      <c r="D20" s="2">
        <v>20.399999999999999</v>
      </c>
      <c r="E20" s="2">
        <v>23.8</v>
      </c>
      <c r="F20" s="2">
        <f t="shared" si="0"/>
        <v>3.1696855806774291</v>
      </c>
      <c r="G20" s="2">
        <v>57.5</v>
      </c>
      <c r="H20" s="2">
        <f t="shared" si="1"/>
        <v>4.0517849478033048</v>
      </c>
      <c r="I20" s="2">
        <v>37.5</v>
      </c>
      <c r="J20" s="2">
        <f t="shared" si="2"/>
        <v>3.6243409329763652</v>
      </c>
      <c r="K20" s="2">
        <v>187.6</v>
      </c>
      <c r="L20" s="2">
        <f t="shared" si="3"/>
        <v>5.2343120365721241</v>
      </c>
      <c r="M20" s="2">
        <v>32312.272000000001</v>
      </c>
      <c r="N20" s="2">
        <f t="shared" si="4"/>
        <v>10.383202375133047</v>
      </c>
      <c r="O20" s="2">
        <v>66.105446999999998</v>
      </c>
      <c r="P20" s="2">
        <v>60.141852</v>
      </c>
      <c r="Q20" s="2">
        <f t="shared" si="6"/>
        <v>4.0967059718983379</v>
      </c>
      <c r="R20" s="2">
        <v>52.184722000000001</v>
      </c>
      <c r="S20" s="2">
        <f t="shared" si="7"/>
        <v>3.9547897700565224</v>
      </c>
      <c r="T20" s="2">
        <v>33.799303000000002</v>
      </c>
      <c r="U20" s="2">
        <f t="shared" si="8"/>
        <v>3.520440180974576</v>
      </c>
      <c r="V20" s="2">
        <v>45.845775000000003</v>
      </c>
      <c r="W20" s="2">
        <v>150189</v>
      </c>
      <c r="X20" s="2">
        <v>410985</v>
      </c>
      <c r="Y20">
        <f t="shared" si="5"/>
        <v>11.919649779944555</v>
      </c>
      <c r="Z20">
        <f t="shared" si="5"/>
        <v>12.926311996461999</v>
      </c>
      <c r="AA20" s="2">
        <v>0</v>
      </c>
      <c r="AB20" s="2">
        <v>0</v>
      </c>
    </row>
    <row r="21" spans="1:28" x14ac:dyDescent="0.25">
      <c r="A21" s="1">
        <v>2023</v>
      </c>
      <c r="B21" s="2">
        <v>1920507.9</v>
      </c>
      <c r="C21" s="2">
        <v>83</v>
      </c>
      <c r="D21" s="2">
        <v>20.9</v>
      </c>
      <c r="E21" s="2">
        <v>24</v>
      </c>
      <c r="F21" s="2">
        <f t="shared" si="0"/>
        <v>3.1780538303479458</v>
      </c>
      <c r="G21" s="2">
        <v>57.4</v>
      </c>
      <c r="H21" s="2">
        <f t="shared" si="1"/>
        <v>4.0500443033255209</v>
      </c>
      <c r="I21" s="2">
        <v>37.799999999999997</v>
      </c>
      <c r="J21" s="2">
        <f t="shared" si="2"/>
        <v>3.6323091026255421</v>
      </c>
      <c r="K21" s="2">
        <v>193.1</v>
      </c>
      <c r="L21" s="2">
        <f t="shared" si="3"/>
        <v>5.2632081894344687</v>
      </c>
      <c r="M21" s="2">
        <v>32559.702000000001</v>
      </c>
      <c r="N21" s="2">
        <f t="shared" si="4"/>
        <v>10.390830667740442</v>
      </c>
      <c r="O21" s="2">
        <v>68.124196999999995</v>
      </c>
      <c r="P21" s="2">
        <v>61.479050999999998</v>
      </c>
      <c r="Q21" s="2">
        <f t="shared" si="6"/>
        <v>4.1186964826371417</v>
      </c>
      <c r="R21" s="2">
        <v>53.404927999999998</v>
      </c>
      <c r="S21" s="2">
        <f t="shared" si="7"/>
        <v>3.977903026352378</v>
      </c>
      <c r="T21" s="2">
        <v>34.989033999999997</v>
      </c>
      <c r="U21" s="2">
        <f t="shared" si="8"/>
        <v>3.5550346981105236</v>
      </c>
      <c r="V21" s="2">
        <v>46.805152</v>
      </c>
      <c r="W21" s="2">
        <v>158438</v>
      </c>
      <c r="X21" s="2">
        <v>439658</v>
      </c>
      <c r="Y21">
        <f t="shared" si="5"/>
        <v>11.973118628581201</v>
      </c>
      <c r="Z21">
        <f t="shared" si="5"/>
        <v>12.993752430934103</v>
      </c>
      <c r="AA21" s="2">
        <v>0</v>
      </c>
      <c r="AB21" s="2">
        <v>0</v>
      </c>
    </row>
    <row r="22" spans="1:28" x14ac:dyDescent="0.25">
      <c r="A22" s="1">
        <v>2024</v>
      </c>
      <c r="B22" s="2">
        <v>1934446.8</v>
      </c>
      <c r="C22" s="2">
        <v>83.4</v>
      </c>
      <c r="D22" s="2">
        <v>21.2</v>
      </c>
      <c r="E22" s="2">
        <v>24.3</v>
      </c>
      <c r="F22" s="2">
        <f t="shared" si="0"/>
        <v>3.1904763503465028</v>
      </c>
      <c r="G22" s="2">
        <v>57.6</v>
      </c>
      <c r="H22" s="2">
        <f t="shared" si="1"/>
        <v>4.0535225677018456</v>
      </c>
      <c r="I22" s="2">
        <v>38.4</v>
      </c>
      <c r="J22" s="2">
        <f t="shared" si="2"/>
        <v>3.648057459593681</v>
      </c>
      <c r="K22" s="2">
        <v>199.8</v>
      </c>
      <c r="L22" s="2">
        <f t="shared" si="3"/>
        <v>5.2973168662144534</v>
      </c>
      <c r="M22" s="2">
        <v>32805.582999999999</v>
      </c>
      <c r="N22" s="2">
        <f t="shared" si="4"/>
        <v>10.39835399330221</v>
      </c>
      <c r="O22" s="2">
        <v>68.689588999999998</v>
      </c>
      <c r="P22" s="2">
        <v>62.180503999999999</v>
      </c>
      <c r="Q22" s="2">
        <f t="shared" si="6"/>
        <v>4.1300415100979189</v>
      </c>
      <c r="R22" s="2">
        <v>54.106434</v>
      </c>
      <c r="S22" s="2">
        <f t="shared" si="7"/>
        <v>3.990953106692348</v>
      </c>
      <c r="T22" s="2">
        <v>35.802743999999997</v>
      </c>
      <c r="U22" s="2">
        <f t="shared" si="8"/>
        <v>3.5780245385140361</v>
      </c>
      <c r="V22" s="2">
        <v>47.339466999999999</v>
      </c>
      <c r="W22" s="2">
        <v>190967</v>
      </c>
      <c r="X22" s="2">
        <v>434579</v>
      </c>
      <c r="Y22">
        <f t="shared" si="5"/>
        <v>12.15985591723236</v>
      </c>
      <c r="Z22">
        <f t="shared" si="5"/>
        <v>12.982133025342479</v>
      </c>
      <c r="AA22" s="2">
        <v>0</v>
      </c>
      <c r="AB22" s="2">
        <v>0</v>
      </c>
    </row>
    <row r="23" spans="1:28" x14ac:dyDescent="0.25">
      <c r="W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Foglio1 (2)</vt:lpstr>
      <vt:lpstr>Foglio1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Carmine Salerno</dc:creator>
  <cp:lastModifiedBy>Nicola Carmine Salerno</cp:lastModifiedBy>
  <dcterms:created xsi:type="dcterms:W3CDTF">2025-08-09T09:52:43Z</dcterms:created>
  <dcterms:modified xsi:type="dcterms:W3CDTF">2025-08-09T17:41:15Z</dcterms:modified>
</cp:coreProperties>
</file>