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39347\Desktop\"/>
    </mc:Choice>
  </mc:AlternateContent>
  <xr:revisionPtr revIDLastSave="0" documentId="13_ncr:1_{95314AEF-62BA-4A11-86C7-679DC1C8D61E}" xr6:coauthVersionLast="47" xr6:coauthVersionMax="47" xr10:uidLastSave="{00000000-0000-0000-0000-000000000000}"/>
  <bookViews>
    <workbookView xWindow="-120" yWindow="-120" windowWidth="29040" windowHeight="15720" activeTab="5" xr2:uid="{49BC86BE-79E0-4D23-84F5-8F483C82E39C}"/>
  </bookViews>
  <sheets>
    <sheet name="Pensioni per anno di dec PRIV" sheetId="1" r:id="rId1"/>
    <sheet name="Elab" sheetId="2" r:id="rId2"/>
    <sheet name="Pensioni per anno di dec PUBB" sheetId="3" r:id="rId3"/>
    <sheet name="Elab (2)" sheetId="6" r:id="rId4"/>
    <sheet name="Elab (3)" sheetId="7" r:id="rId5"/>
    <sheet name="Elab (4)" sheetId="9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0" i="7" l="1"/>
  <c r="Q11" i="7"/>
  <c r="Q12" i="7"/>
  <c r="Q13" i="7"/>
  <c r="Q14" i="7"/>
  <c r="Q15" i="7"/>
  <c r="Q16" i="7"/>
  <c r="Q17" i="7"/>
  <c r="Q18" i="7"/>
  <c r="Q19" i="7"/>
  <c r="Q20" i="7"/>
  <c r="Q21" i="7"/>
  <c r="Q22" i="7"/>
  <c r="Q23" i="7"/>
  <c r="Q24" i="7"/>
  <c r="Q25" i="7"/>
  <c r="Q26" i="7"/>
  <c r="Q27" i="7"/>
  <c r="Q28" i="7"/>
  <c r="Q29" i="7"/>
  <c r="Q30" i="7"/>
  <c r="Q31" i="7"/>
  <c r="Q32" i="7"/>
  <c r="Q33" i="7"/>
  <c r="Q34" i="7"/>
  <c r="Q35" i="7"/>
  <c r="Q36" i="7"/>
  <c r="Q37" i="7"/>
  <c r="Q38" i="7"/>
  <c r="Q39" i="7"/>
  <c r="Q40" i="7"/>
  <c r="Q41" i="7"/>
  <c r="Q42" i="7"/>
  <c r="Q43" i="7"/>
  <c r="Q44" i="7"/>
  <c r="Q45" i="7"/>
  <c r="Q46" i="7"/>
  <c r="Q47" i="7"/>
  <c r="Q48" i="7"/>
  <c r="Q49" i="7"/>
  <c r="Q50" i="7"/>
  <c r="Q51" i="7"/>
  <c r="Q52" i="7"/>
  <c r="Q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52" i="7"/>
  <c r="M9" i="7"/>
  <c r="P52" i="7"/>
  <c r="L52" i="7"/>
  <c r="P51" i="7"/>
  <c r="L51" i="7"/>
  <c r="P50" i="7"/>
  <c r="L50" i="7"/>
  <c r="P49" i="7"/>
  <c r="L49" i="7"/>
  <c r="P48" i="7"/>
  <c r="L48" i="7"/>
  <c r="P47" i="7"/>
  <c r="L47" i="7"/>
  <c r="P46" i="7"/>
  <c r="L46" i="7"/>
  <c r="P45" i="7"/>
  <c r="L45" i="7"/>
  <c r="P44" i="7"/>
  <c r="L44" i="7"/>
  <c r="P43" i="7"/>
  <c r="L43" i="7"/>
  <c r="P42" i="7"/>
  <c r="L42" i="7"/>
  <c r="P41" i="7"/>
  <c r="L41" i="7"/>
  <c r="P40" i="7"/>
  <c r="L40" i="7"/>
  <c r="P39" i="7"/>
  <c r="L39" i="7"/>
  <c r="P38" i="7"/>
  <c r="L38" i="7"/>
  <c r="P37" i="7"/>
  <c r="L37" i="7"/>
  <c r="P36" i="7"/>
  <c r="L36" i="7"/>
  <c r="P35" i="7"/>
  <c r="L35" i="7"/>
  <c r="P34" i="7"/>
  <c r="L34" i="7"/>
  <c r="P33" i="7"/>
  <c r="L33" i="7"/>
  <c r="P32" i="7"/>
  <c r="L32" i="7"/>
  <c r="P31" i="7"/>
  <c r="L31" i="7"/>
  <c r="P30" i="7"/>
  <c r="L30" i="7"/>
  <c r="P29" i="7"/>
  <c r="L29" i="7"/>
  <c r="P28" i="7"/>
  <c r="L28" i="7"/>
  <c r="P27" i="7"/>
  <c r="L27" i="7"/>
  <c r="P26" i="7"/>
  <c r="L26" i="7"/>
  <c r="P25" i="7"/>
  <c r="L25" i="7"/>
  <c r="P24" i="7"/>
  <c r="L24" i="7"/>
  <c r="P23" i="7"/>
  <c r="L23" i="7"/>
  <c r="P22" i="7"/>
  <c r="L22" i="7"/>
  <c r="P21" i="7"/>
  <c r="L21" i="7"/>
  <c r="P20" i="7"/>
  <c r="L20" i="7"/>
  <c r="P19" i="7"/>
  <c r="L19" i="7"/>
  <c r="P18" i="7"/>
  <c r="L18" i="7"/>
  <c r="P17" i="7"/>
  <c r="L17" i="7"/>
  <c r="P16" i="7"/>
  <c r="L16" i="7"/>
  <c r="P15" i="7"/>
  <c r="L15" i="7"/>
  <c r="P14" i="7"/>
  <c r="L14" i="7"/>
  <c r="P13" i="7"/>
  <c r="L13" i="7"/>
  <c r="P12" i="7"/>
  <c r="L12" i="7"/>
  <c r="P11" i="7"/>
  <c r="L11" i="7"/>
  <c r="P10" i="7"/>
  <c r="L10" i="7"/>
  <c r="AE86" i="7"/>
  <c r="Q52" i="6"/>
  <c r="P52" i="6"/>
  <c r="M52" i="6"/>
  <c r="L52" i="6"/>
  <c r="Q51" i="6"/>
  <c r="P51" i="6"/>
  <c r="M51" i="6"/>
  <c r="L51" i="6"/>
  <c r="Q50" i="6"/>
  <c r="P50" i="6"/>
  <c r="M50" i="6"/>
  <c r="L50" i="6"/>
  <c r="Q49" i="6"/>
  <c r="P49" i="6"/>
  <c r="M49" i="6"/>
  <c r="L49" i="6"/>
  <c r="Q48" i="6"/>
  <c r="P48" i="6"/>
  <c r="M48" i="6"/>
  <c r="L48" i="6"/>
  <c r="Q47" i="6"/>
  <c r="P47" i="6"/>
  <c r="M47" i="6"/>
  <c r="L47" i="6"/>
  <c r="Q46" i="6"/>
  <c r="P46" i="6"/>
  <c r="M46" i="6"/>
  <c r="L46" i="6"/>
  <c r="Q45" i="6"/>
  <c r="P45" i="6"/>
  <c r="M45" i="6"/>
  <c r="L45" i="6"/>
  <c r="Q44" i="6"/>
  <c r="P44" i="6"/>
  <c r="M44" i="6"/>
  <c r="L44" i="6"/>
  <c r="Q43" i="6"/>
  <c r="P43" i="6"/>
  <c r="M43" i="6"/>
  <c r="L43" i="6"/>
  <c r="Q42" i="6"/>
  <c r="P42" i="6"/>
  <c r="M42" i="6"/>
  <c r="L42" i="6"/>
  <c r="Q41" i="6"/>
  <c r="P41" i="6"/>
  <c r="M41" i="6"/>
  <c r="L41" i="6"/>
  <c r="Q40" i="6"/>
  <c r="P40" i="6"/>
  <c r="M40" i="6"/>
  <c r="L40" i="6"/>
  <c r="Q39" i="6"/>
  <c r="P39" i="6"/>
  <c r="M39" i="6"/>
  <c r="L39" i="6"/>
  <c r="Q38" i="6"/>
  <c r="P38" i="6"/>
  <c r="M38" i="6"/>
  <c r="L38" i="6"/>
  <c r="Q37" i="6"/>
  <c r="P37" i="6"/>
  <c r="M37" i="6"/>
  <c r="L37" i="6"/>
  <c r="Q36" i="6"/>
  <c r="P36" i="6"/>
  <c r="M36" i="6"/>
  <c r="L36" i="6"/>
  <c r="Q35" i="6"/>
  <c r="P35" i="6"/>
  <c r="M35" i="6"/>
  <c r="L35" i="6"/>
  <c r="Q34" i="6"/>
  <c r="P34" i="6"/>
  <c r="M34" i="6"/>
  <c r="L34" i="6"/>
  <c r="Q33" i="6"/>
  <c r="P33" i="6"/>
  <c r="M33" i="6"/>
  <c r="L33" i="6"/>
  <c r="Q32" i="6"/>
  <c r="P32" i="6"/>
  <c r="M32" i="6"/>
  <c r="L32" i="6"/>
  <c r="Q31" i="6"/>
  <c r="P31" i="6"/>
  <c r="M31" i="6"/>
  <c r="L31" i="6"/>
  <c r="Q30" i="6"/>
  <c r="P30" i="6"/>
  <c r="M30" i="6"/>
  <c r="L30" i="6"/>
  <c r="Q29" i="6"/>
  <c r="P29" i="6"/>
  <c r="M29" i="6"/>
  <c r="L29" i="6"/>
  <c r="Q28" i="6"/>
  <c r="P28" i="6"/>
  <c r="M28" i="6"/>
  <c r="L28" i="6"/>
  <c r="Q27" i="6"/>
  <c r="P27" i="6"/>
  <c r="M27" i="6"/>
  <c r="L27" i="6"/>
  <c r="Q26" i="6"/>
  <c r="P26" i="6"/>
  <c r="M26" i="6"/>
  <c r="L26" i="6"/>
  <c r="Q25" i="6"/>
  <c r="P25" i="6"/>
  <c r="M25" i="6"/>
  <c r="L25" i="6"/>
  <c r="Q24" i="6"/>
  <c r="P24" i="6"/>
  <c r="M24" i="6"/>
  <c r="L24" i="6"/>
  <c r="Q23" i="6"/>
  <c r="P23" i="6"/>
  <c r="M23" i="6"/>
  <c r="L23" i="6"/>
  <c r="Q22" i="6"/>
  <c r="P22" i="6"/>
  <c r="M22" i="6"/>
  <c r="L22" i="6"/>
  <c r="Q21" i="6"/>
  <c r="P21" i="6"/>
  <c r="M21" i="6"/>
  <c r="L21" i="6"/>
  <c r="Q20" i="6"/>
  <c r="P20" i="6"/>
  <c r="M20" i="6"/>
  <c r="L20" i="6"/>
  <c r="Q19" i="6"/>
  <c r="P19" i="6"/>
  <c r="M19" i="6"/>
  <c r="L19" i="6"/>
  <c r="Q18" i="6"/>
  <c r="P18" i="6"/>
  <c r="M18" i="6"/>
  <c r="L18" i="6"/>
  <c r="Q17" i="6"/>
  <c r="P17" i="6"/>
  <c r="M17" i="6"/>
  <c r="L17" i="6"/>
  <c r="Q16" i="6"/>
  <c r="P16" i="6"/>
  <c r="M16" i="6"/>
  <c r="L16" i="6"/>
  <c r="Q15" i="6"/>
  <c r="P15" i="6"/>
  <c r="M15" i="6"/>
  <c r="L15" i="6"/>
  <c r="Q14" i="6"/>
  <c r="P14" i="6"/>
  <c r="M14" i="6"/>
  <c r="L14" i="6"/>
  <c r="Q13" i="6"/>
  <c r="P13" i="6"/>
  <c r="M13" i="6"/>
  <c r="L13" i="6"/>
  <c r="Q12" i="6"/>
  <c r="P12" i="6"/>
  <c r="M12" i="6"/>
  <c r="L12" i="6"/>
  <c r="Q11" i="6"/>
  <c r="P11" i="6"/>
  <c r="M11" i="6"/>
  <c r="L11" i="6"/>
  <c r="Q10" i="6"/>
  <c r="P10" i="6"/>
  <c r="M10" i="6"/>
  <c r="L10" i="6"/>
  <c r="Q9" i="6"/>
  <c r="AE86" i="6" s="1"/>
  <c r="M9" i="6"/>
  <c r="AE86" i="2"/>
  <c r="R86" i="2"/>
  <c r="O11" i="2" s="1"/>
  <c r="P52" i="2"/>
  <c r="P51" i="2"/>
  <c r="P50" i="2"/>
  <c r="P49" i="2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M10" i="2"/>
  <c r="O10" i="2" s="1"/>
  <c r="Q10" i="2"/>
  <c r="S10" i="2" s="1"/>
  <c r="M11" i="2"/>
  <c r="Q11" i="2"/>
  <c r="S11" i="2" s="1"/>
  <c r="M12" i="2"/>
  <c r="O12" i="2" s="1"/>
  <c r="Q12" i="2"/>
  <c r="S12" i="2" s="1"/>
  <c r="M13" i="2"/>
  <c r="O13" i="2" s="1"/>
  <c r="Q13" i="2"/>
  <c r="S13" i="2" s="1"/>
  <c r="M14" i="2"/>
  <c r="O14" i="2" s="1"/>
  <c r="Q14" i="2"/>
  <c r="S14" i="2" s="1"/>
  <c r="M15" i="2"/>
  <c r="O15" i="2" s="1"/>
  <c r="Q15" i="2"/>
  <c r="S15" i="2" s="1"/>
  <c r="M16" i="2"/>
  <c r="O16" i="2" s="1"/>
  <c r="Q16" i="2"/>
  <c r="S16" i="2" s="1"/>
  <c r="M17" i="2"/>
  <c r="Q17" i="2"/>
  <c r="S17" i="2" s="1"/>
  <c r="M18" i="2"/>
  <c r="O18" i="2" s="1"/>
  <c r="Q18" i="2"/>
  <c r="S18" i="2" s="1"/>
  <c r="M19" i="2"/>
  <c r="O19" i="2" s="1"/>
  <c r="Q19" i="2"/>
  <c r="S19" i="2" s="1"/>
  <c r="M20" i="2"/>
  <c r="O20" i="2" s="1"/>
  <c r="Q20" i="2"/>
  <c r="S20" i="2" s="1"/>
  <c r="M21" i="2"/>
  <c r="O21" i="2" s="1"/>
  <c r="Q21" i="2"/>
  <c r="S21" i="2" s="1"/>
  <c r="M22" i="2"/>
  <c r="O22" i="2" s="1"/>
  <c r="Q22" i="2"/>
  <c r="S22" i="2" s="1"/>
  <c r="M23" i="2"/>
  <c r="Q23" i="2"/>
  <c r="S23" i="2" s="1"/>
  <c r="M24" i="2"/>
  <c r="O24" i="2" s="1"/>
  <c r="Q24" i="2"/>
  <c r="S24" i="2" s="1"/>
  <c r="M25" i="2"/>
  <c r="O25" i="2" s="1"/>
  <c r="Q25" i="2"/>
  <c r="S25" i="2" s="1"/>
  <c r="M26" i="2"/>
  <c r="O26" i="2" s="1"/>
  <c r="Q26" i="2"/>
  <c r="S26" i="2" s="1"/>
  <c r="M27" i="2"/>
  <c r="O27" i="2" s="1"/>
  <c r="Q27" i="2"/>
  <c r="S27" i="2" s="1"/>
  <c r="M28" i="2"/>
  <c r="O28" i="2" s="1"/>
  <c r="Q28" i="2"/>
  <c r="S28" i="2" s="1"/>
  <c r="M29" i="2"/>
  <c r="Q29" i="2"/>
  <c r="S29" i="2" s="1"/>
  <c r="M30" i="2"/>
  <c r="O30" i="2" s="1"/>
  <c r="Q30" i="2"/>
  <c r="S30" i="2" s="1"/>
  <c r="M31" i="2"/>
  <c r="O31" i="2" s="1"/>
  <c r="Q31" i="2"/>
  <c r="S31" i="2" s="1"/>
  <c r="M32" i="2"/>
  <c r="O32" i="2" s="1"/>
  <c r="Q32" i="2"/>
  <c r="S32" i="2" s="1"/>
  <c r="M33" i="2"/>
  <c r="O33" i="2" s="1"/>
  <c r="Q33" i="2"/>
  <c r="S33" i="2" s="1"/>
  <c r="M34" i="2"/>
  <c r="O34" i="2" s="1"/>
  <c r="Q34" i="2"/>
  <c r="S34" i="2" s="1"/>
  <c r="M35" i="2"/>
  <c r="Q35" i="2"/>
  <c r="S35" i="2" s="1"/>
  <c r="M36" i="2"/>
  <c r="O36" i="2" s="1"/>
  <c r="Q36" i="2"/>
  <c r="S36" i="2" s="1"/>
  <c r="M37" i="2"/>
  <c r="O37" i="2" s="1"/>
  <c r="Q37" i="2"/>
  <c r="S37" i="2" s="1"/>
  <c r="M38" i="2"/>
  <c r="O38" i="2" s="1"/>
  <c r="Q38" i="2"/>
  <c r="S38" i="2" s="1"/>
  <c r="M39" i="2"/>
  <c r="O39" i="2" s="1"/>
  <c r="Q39" i="2"/>
  <c r="S39" i="2" s="1"/>
  <c r="M40" i="2"/>
  <c r="O40" i="2" s="1"/>
  <c r="Q40" i="2"/>
  <c r="S40" i="2" s="1"/>
  <c r="M41" i="2"/>
  <c r="Q41" i="2"/>
  <c r="S41" i="2" s="1"/>
  <c r="M42" i="2"/>
  <c r="O42" i="2" s="1"/>
  <c r="Q42" i="2"/>
  <c r="S42" i="2" s="1"/>
  <c r="M43" i="2"/>
  <c r="O43" i="2" s="1"/>
  <c r="Q43" i="2"/>
  <c r="S43" i="2" s="1"/>
  <c r="M44" i="2"/>
  <c r="O44" i="2" s="1"/>
  <c r="Q44" i="2"/>
  <c r="S44" i="2" s="1"/>
  <c r="M45" i="2"/>
  <c r="O45" i="2" s="1"/>
  <c r="Q45" i="2"/>
  <c r="S45" i="2" s="1"/>
  <c r="M46" i="2"/>
  <c r="O46" i="2" s="1"/>
  <c r="Q46" i="2"/>
  <c r="S46" i="2" s="1"/>
  <c r="M47" i="2"/>
  <c r="Q47" i="2"/>
  <c r="S47" i="2" s="1"/>
  <c r="M48" i="2"/>
  <c r="O48" i="2" s="1"/>
  <c r="Q48" i="2"/>
  <c r="S48" i="2" s="1"/>
  <c r="M49" i="2"/>
  <c r="O49" i="2" s="1"/>
  <c r="Q49" i="2"/>
  <c r="S49" i="2" s="1"/>
  <c r="M50" i="2"/>
  <c r="O50" i="2" s="1"/>
  <c r="Q50" i="2"/>
  <c r="S50" i="2" s="1"/>
  <c r="M51" i="2"/>
  <c r="O51" i="2" s="1"/>
  <c r="Q51" i="2"/>
  <c r="S51" i="2" s="1"/>
  <c r="M52" i="2"/>
  <c r="O52" i="2" s="1"/>
  <c r="Q52" i="2"/>
  <c r="S52" i="2" s="1"/>
  <c r="Q9" i="2"/>
  <c r="S9" i="2" s="1"/>
  <c r="M9" i="2"/>
  <c r="O9" i="2" s="1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10" i="2"/>
  <c r="S10" i="7" l="1"/>
  <c r="S16" i="7"/>
  <c r="S22" i="7"/>
  <c r="S28" i="7"/>
  <c r="S34" i="7"/>
  <c r="S40" i="7"/>
  <c r="S46" i="7"/>
  <c r="S52" i="7"/>
  <c r="S13" i="7"/>
  <c r="S19" i="7"/>
  <c r="S25" i="7"/>
  <c r="S31" i="7"/>
  <c r="S37" i="7"/>
  <c r="S43" i="7"/>
  <c r="S49" i="7"/>
  <c r="R86" i="7"/>
  <c r="O24" i="7" s="1"/>
  <c r="O12" i="7"/>
  <c r="O21" i="7"/>
  <c r="O39" i="7"/>
  <c r="O42" i="7"/>
  <c r="O18" i="7"/>
  <c r="O36" i="7"/>
  <c r="S50" i="7"/>
  <c r="S42" i="7"/>
  <c r="S21" i="7"/>
  <c r="S18" i="7"/>
  <c r="S12" i="7"/>
  <c r="S9" i="7"/>
  <c r="S51" i="7"/>
  <c r="S48" i="7"/>
  <c r="S45" i="7"/>
  <c r="S36" i="7"/>
  <c r="S15" i="7"/>
  <c r="S39" i="7"/>
  <c r="S33" i="7"/>
  <c r="S30" i="7"/>
  <c r="S27" i="7"/>
  <c r="S24" i="7"/>
  <c r="O52" i="7"/>
  <c r="O49" i="7"/>
  <c r="O47" i="7"/>
  <c r="O44" i="7"/>
  <c r="O41" i="7"/>
  <c r="O32" i="7"/>
  <c r="S11" i="7"/>
  <c r="O13" i="7"/>
  <c r="S14" i="7"/>
  <c r="S17" i="7"/>
  <c r="S20" i="7"/>
  <c r="O22" i="7"/>
  <c r="S23" i="7"/>
  <c r="S26" i="7"/>
  <c r="O28" i="7"/>
  <c r="S29" i="7"/>
  <c r="O31" i="7"/>
  <c r="S32" i="7"/>
  <c r="S35" i="7"/>
  <c r="O37" i="7"/>
  <c r="S38" i="7"/>
  <c r="O40" i="7"/>
  <c r="S41" i="7"/>
  <c r="S44" i="7"/>
  <c r="O46" i="7"/>
  <c r="S47" i="7"/>
  <c r="R10" i="2"/>
  <c r="N11" i="2"/>
  <c r="O47" i="2"/>
  <c r="O41" i="2"/>
  <c r="O35" i="2"/>
  <c r="O29" i="2"/>
  <c r="O23" i="2"/>
  <c r="O17" i="2"/>
  <c r="N25" i="2" s="1"/>
  <c r="R86" i="6"/>
  <c r="O50" i="6" s="1"/>
  <c r="S44" i="6"/>
  <c r="S29" i="6"/>
  <c r="S52" i="6"/>
  <c r="S49" i="6"/>
  <c r="S46" i="6"/>
  <c r="S43" i="6"/>
  <c r="S40" i="6"/>
  <c r="S37" i="6"/>
  <c r="S34" i="6"/>
  <c r="S31" i="6"/>
  <c r="S28" i="6"/>
  <c r="S25" i="6"/>
  <c r="S22" i="6"/>
  <c r="S19" i="6"/>
  <c r="S16" i="6"/>
  <c r="S13" i="6"/>
  <c r="S10" i="6"/>
  <c r="S50" i="6"/>
  <c r="S47" i="6"/>
  <c r="S38" i="6"/>
  <c r="S35" i="6"/>
  <c r="S26" i="6"/>
  <c r="S17" i="6"/>
  <c r="S41" i="6"/>
  <c r="S14" i="6"/>
  <c r="S11" i="6"/>
  <c r="S32" i="6"/>
  <c r="S23" i="6"/>
  <c r="S20" i="6"/>
  <c r="S15" i="6"/>
  <c r="S24" i="6"/>
  <c r="S36" i="6"/>
  <c r="S45" i="6"/>
  <c r="S12" i="6"/>
  <c r="S27" i="6"/>
  <c r="S33" i="6"/>
  <c r="S42" i="6"/>
  <c r="S51" i="6"/>
  <c r="S18" i="6"/>
  <c r="S21" i="6"/>
  <c r="S30" i="6"/>
  <c r="S39" i="6"/>
  <c r="S48" i="6"/>
  <c r="S9" i="6"/>
  <c r="N9" i="2"/>
  <c r="R51" i="2"/>
  <c r="R45" i="2"/>
  <c r="R39" i="2"/>
  <c r="R33" i="2"/>
  <c r="R27" i="2"/>
  <c r="R21" i="2"/>
  <c r="R15" i="2"/>
  <c r="R50" i="2"/>
  <c r="R44" i="2"/>
  <c r="R38" i="2"/>
  <c r="R32" i="2"/>
  <c r="R26" i="2"/>
  <c r="R20" i="2"/>
  <c r="R14" i="2"/>
  <c r="R49" i="2"/>
  <c r="R43" i="2"/>
  <c r="R37" i="2"/>
  <c r="R31" i="2"/>
  <c r="R25" i="2"/>
  <c r="R19" i="2"/>
  <c r="R13" i="2"/>
  <c r="R48" i="2"/>
  <c r="R42" i="2"/>
  <c r="R36" i="2"/>
  <c r="R30" i="2"/>
  <c r="R24" i="2"/>
  <c r="R18" i="2"/>
  <c r="R12" i="2"/>
  <c r="R9" i="2"/>
  <c r="R41" i="2"/>
  <c r="R35" i="2"/>
  <c r="R29" i="2"/>
  <c r="R17" i="2"/>
  <c r="R11" i="2"/>
  <c r="R47" i="2"/>
  <c r="R23" i="2"/>
  <c r="R52" i="2"/>
  <c r="R46" i="2"/>
  <c r="R40" i="2"/>
  <c r="R34" i="2"/>
  <c r="R28" i="2"/>
  <c r="R22" i="2"/>
  <c r="R16" i="2"/>
  <c r="N43" i="2"/>
  <c r="N44" i="2"/>
  <c r="N26" i="2"/>
  <c r="N19" i="2"/>
  <c r="N10" i="2"/>
  <c r="N52" i="2"/>
  <c r="N34" i="2"/>
  <c r="N16" i="2"/>
  <c r="N33" i="2"/>
  <c r="N15" i="2"/>
  <c r="N37" i="2"/>
  <c r="N45" i="2"/>
  <c r="N27" i="2"/>
  <c r="N40" i="2"/>
  <c r="N32" i="2"/>
  <c r="N22" i="2"/>
  <c r="N14" i="2"/>
  <c r="N49" i="2"/>
  <c r="N31" i="2"/>
  <c r="N21" i="2"/>
  <c r="N13" i="2"/>
  <c r="N46" i="2"/>
  <c r="N38" i="2"/>
  <c r="N20" i="2"/>
  <c r="N48" i="2"/>
  <c r="N42" i="2"/>
  <c r="N36" i="2"/>
  <c r="N30" i="2"/>
  <c r="N18" i="2"/>
  <c r="N12" i="2"/>
  <c r="N47" i="2"/>
  <c r="N41" i="2"/>
  <c r="N35" i="2"/>
  <c r="N23" i="2"/>
  <c r="N17" i="2"/>
  <c r="O17" i="7" l="1"/>
  <c r="O14" i="7"/>
  <c r="O30" i="7"/>
  <c r="O43" i="7"/>
  <c r="O34" i="7"/>
  <c r="O25" i="7"/>
  <c r="O16" i="7"/>
  <c r="O20" i="7"/>
  <c r="O26" i="7"/>
  <c r="O38" i="7"/>
  <c r="O48" i="7"/>
  <c r="O27" i="7"/>
  <c r="O19" i="7"/>
  <c r="O10" i="7"/>
  <c r="O11" i="7"/>
  <c r="O9" i="7"/>
  <c r="N52" i="7" s="1"/>
  <c r="O15" i="7"/>
  <c r="O33" i="7"/>
  <c r="O23" i="7"/>
  <c r="O51" i="7"/>
  <c r="O29" i="7"/>
  <c r="O35" i="7"/>
  <c r="O50" i="7"/>
  <c r="O45" i="7"/>
  <c r="N20" i="7"/>
  <c r="N37" i="7"/>
  <c r="N19" i="7"/>
  <c r="N23" i="7"/>
  <c r="N42" i="7"/>
  <c r="N24" i="7"/>
  <c r="N38" i="7"/>
  <c r="R39" i="7"/>
  <c r="R50" i="7"/>
  <c r="R47" i="7"/>
  <c r="R44" i="7"/>
  <c r="R41" i="7"/>
  <c r="R38" i="7"/>
  <c r="R35" i="7"/>
  <c r="R32" i="7"/>
  <c r="R29" i="7"/>
  <c r="R26" i="7"/>
  <c r="R23" i="7"/>
  <c r="R20" i="7"/>
  <c r="R17" i="7"/>
  <c r="R14" i="7"/>
  <c r="R11" i="7"/>
  <c r="R33" i="7"/>
  <c r="R24" i="7"/>
  <c r="R12" i="7"/>
  <c r="R51" i="7"/>
  <c r="R48" i="7"/>
  <c r="R45" i="7"/>
  <c r="R36" i="7"/>
  <c r="R30" i="7"/>
  <c r="R21" i="7"/>
  <c r="R18" i="7"/>
  <c r="R9" i="7"/>
  <c r="R52" i="7"/>
  <c r="R49" i="7"/>
  <c r="R46" i="7"/>
  <c r="R43" i="7"/>
  <c r="R40" i="7"/>
  <c r="R37" i="7"/>
  <c r="R34" i="7"/>
  <c r="R31" i="7"/>
  <c r="R28" i="7"/>
  <c r="R25" i="7"/>
  <c r="R22" i="7"/>
  <c r="R19" i="7"/>
  <c r="R16" i="7"/>
  <c r="R13" i="7"/>
  <c r="R10" i="7"/>
  <c r="R42" i="7"/>
  <c r="R27" i="7"/>
  <c r="R15" i="7"/>
  <c r="N29" i="2"/>
  <c r="N24" i="2"/>
  <c r="N28" i="2"/>
  <c r="N39" i="2"/>
  <c r="N50" i="2"/>
  <c r="N51" i="2"/>
  <c r="O44" i="6"/>
  <c r="O43" i="6"/>
  <c r="O36" i="6"/>
  <c r="O32" i="6"/>
  <c r="O21" i="6"/>
  <c r="O9" i="6"/>
  <c r="O35" i="6"/>
  <c r="O10" i="6"/>
  <c r="O40" i="6"/>
  <c r="O42" i="6"/>
  <c r="O23" i="6"/>
  <c r="O11" i="6"/>
  <c r="O28" i="6"/>
  <c r="O46" i="6"/>
  <c r="O49" i="6"/>
  <c r="O27" i="6"/>
  <c r="O45" i="6"/>
  <c r="O17" i="6"/>
  <c r="O29" i="6"/>
  <c r="O22" i="6"/>
  <c r="O13" i="6"/>
  <c r="O14" i="6"/>
  <c r="N31" i="6" s="1"/>
  <c r="O52" i="6"/>
  <c r="O25" i="6"/>
  <c r="O39" i="6"/>
  <c r="O41" i="6"/>
  <c r="O34" i="6"/>
  <c r="O24" i="6"/>
  <c r="O26" i="6"/>
  <c r="O31" i="6"/>
  <c r="O16" i="6"/>
  <c r="O12" i="6"/>
  <c r="O30" i="6"/>
  <c r="O48" i="6"/>
  <c r="O38" i="6"/>
  <c r="O18" i="6"/>
  <c r="O37" i="6"/>
  <c r="O19" i="6"/>
  <c r="O15" i="6"/>
  <c r="O33" i="6"/>
  <c r="O51" i="6"/>
  <c r="O47" i="6"/>
  <c r="O20" i="6"/>
  <c r="N13" i="6"/>
  <c r="R50" i="6"/>
  <c r="R47" i="6"/>
  <c r="R44" i="6"/>
  <c r="R41" i="6"/>
  <c r="R38" i="6"/>
  <c r="R35" i="6"/>
  <c r="R32" i="6"/>
  <c r="R29" i="6"/>
  <c r="R26" i="6"/>
  <c r="R23" i="6"/>
  <c r="R20" i="6"/>
  <c r="R17" i="6"/>
  <c r="R14" i="6"/>
  <c r="R11" i="6"/>
  <c r="R39" i="6"/>
  <c r="R52" i="6"/>
  <c r="R49" i="6"/>
  <c r="R46" i="6"/>
  <c r="R43" i="6"/>
  <c r="R40" i="6"/>
  <c r="R37" i="6"/>
  <c r="R34" i="6"/>
  <c r="R31" i="6"/>
  <c r="R28" i="6"/>
  <c r="R25" i="6"/>
  <c r="R22" i="6"/>
  <c r="R19" i="6"/>
  <c r="R16" i="6"/>
  <c r="R13" i="6"/>
  <c r="R10" i="6"/>
  <c r="R51" i="6"/>
  <c r="R48" i="6"/>
  <c r="R45" i="6"/>
  <c r="R42" i="6"/>
  <c r="R36" i="6"/>
  <c r="R33" i="6"/>
  <c r="R30" i="6"/>
  <c r="R24" i="6"/>
  <c r="R12" i="6"/>
  <c r="R9" i="6"/>
  <c r="R27" i="6"/>
  <c r="R21" i="6"/>
  <c r="R18" i="6"/>
  <c r="R15" i="6"/>
  <c r="N50" i="7" l="1"/>
  <c r="N27" i="7"/>
  <c r="N45" i="7"/>
  <c r="N41" i="7"/>
  <c r="N22" i="7"/>
  <c r="N40" i="7"/>
  <c r="N26" i="7"/>
  <c r="N11" i="7"/>
  <c r="N12" i="7"/>
  <c r="N30" i="7"/>
  <c r="N48" i="7"/>
  <c r="N44" i="7"/>
  <c r="N25" i="7"/>
  <c r="N43" i="7"/>
  <c r="N32" i="7"/>
  <c r="N17" i="7"/>
  <c r="N15" i="7"/>
  <c r="N33" i="7"/>
  <c r="N51" i="7"/>
  <c r="N10" i="7"/>
  <c r="N28" i="7"/>
  <c r="N46" i="7"/>
  <c r="N47" i="7"/>
  <c r="N29" i="7"/>
  <c r="N18" i="7"/>
  <c r="N36" i="7"/>
  <c r="N14" i="7"/>
  <c r="N13" i="7"/>
  <c r="N31" i="7"/>
  <c r="N49" i="7"/>
  <c r="N35" i="7"/>
  <c r="N21" i="7"/>
  <c r="N39" i="7"/>
  <c r="N9" i="7"/>
  <c r="N16" i="7"/>
  <c r="N34" i="7"/>
  <c r="N52" i="6"/>
  <c r="N18" i="6"/>
  <c r="N46" i="6"/>
  <c r="N40" i="6"/>
  <c r="N36" i="6"/>
  <c r="N14" i="6"/>
  <c r="N43" i="6"/>
  <c r="N10" i="6"/>
  <c r="N29" i="6"/>
  <c r="N28" i="6"/>
  <c r="N38" i="6"/>
  <c r="N35" i="6"/>
  <c r="N39" i="6"/>
  <c r="N23" i="6"/>
  <c r="N49" i="6"/>
  <c r="N47" i="6"/>
  <c r="N41" i="6"/>
  <c r="N24" i="6"/>
  <c r="N42" i="6"/>
  <c r="N26" i="6"/>
  <c r="N16" i="6"/>
  <c r="N34" i="6"/>
  <c r="N11" i="6"/>
  <c r="N50" i="6"/>
  <c r="N27" i="6"/>
  <c r="N45" i="6"/>
  <c r="N32" i="6"/>
  <c r="N19" i="6"/>
  <c r="N37" i="6"/>
  <c r="N17" i="6"/>
  <c r="N12" i="6"/>
  <c r="N30" i="6"/>
  <c r="N48" i="6"/>
  <c r="N44" i="6"/>
  <c r="N22" i="6"/>
  <c r="N20" i="6"/>
  <c r="N15" i="6"/>
  <c r="N33" i="6"/>
  <c r="N51" i="6"/>
  <c r="N9" i="6"/>
  <c r="N25" i="6"/>
  <c r="N21" i="6"/>
</calcChain>
</file>

<file path=xl/sharedStrings.xml><?xml version="1.0" encoding="utf-8"?>
<sst xmlns="http://schemas.openxmlformats.org/spreadsheetml/2006/main" count="245" uniqueCount="33">
  <si>
    <t>Osservatorio: Pensioni vigenti - Pensioni per anno di decorrenza</t>
  </si>
  <si>
    <t>Filtri:</t>
  </si>
  <si>
    <t>Categoria:Vecchiaia</t>
  </si>
  <si>
    <t>Sottocategoria:Anticipate</t>
  </si>
  <si>
    <t>Sottocategoria:Vecchiaia</t>
  </si>
  <si>
    <t>Anno:2024</t>
  </si>
  <si>
    <t xml:space="preserve">
                            </t>
  </si>
  <si>
    <t xml:space="preserve">
                                            Cerca
                            </t>
  </si>
  <si>
    <t xml:space="preserve">
                                                  Entra in MyINPS
                            </t>
  </si>
  <si>
    <t>Categoria</t>
  </si>
  <si>
    <t xml:space="preserve"> Vecchiaia</t>
  </si>
  <si>
    <t xml:space="preserve"> </t>
  </si>
  <si>
    <t xml:space="preserve"> Totale</t>
  </si>
  <si>
    <t xml:space="preserve">  </t>
  </si>
  <si>
    <t>Sottocategoria</t>
  </si>
  <si>
    <t xml:space="preserve"> Anticipate</t>
  </si>
  <si>
    <t xml:space="preserve"> Annodi decorrenza </t>
  </si>
  <si>
    <t xml:space="preserve">Numero Pensioni </t>
  </si>
  <si>
    <t xml:space="preserve">EtÃ  media alla decorrenza </t>
  </si>
  <si>
    <t>Decorrenza anteriore al 31/12/1980</t>
  </si>
  <si>
    <t>Anticipate</t>
  </si>
  <si>
    <t>di Vecchiaia</t>
  </si>
  <si>
    <t>Cumulata %</t>
  </si>
  <si>
    <t>%</t>
  </si>
  <si>
    <t>Totale pensioni di Vecchiaia in pagamento =</t>
  </si>
  <si>
    <t>Totale pensioni Anticipate in pagamento =</t>
  </si>
  <si>
    <t>Sottocategoria:Anzianita'</t>
  </si>
  <si>
    <t xml:space="preserve"> Anzianita'</t>
  </si>
  <si>
    <t xml:space="preserve"> Annodecorrenza </t>
  </si>
  <si>
    <t xml:space="preserve">Numero pensioni </t>
  </si>
  <si>
    <t>Anticipate e di Vecchiaia</t>
  </si>
  <si>
    <t>COMPARTO PRIVATO E PUBBLICO</t>
  </si>
  <si>
    <t>Totale pensioni Anticipate e di Vecchiaia in pagamento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</si>
</sst>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theme="1"/>
      <name val="Calibri Light"/>
      <family val="2"/>
    </font>
    <font>
      <sz val="12"/>
      <color theme="1"/>
      <name val="Calibri Light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0.89999084444715716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3">
    <xf numFmtId="0" fontId="0" fillId="0" borderId="0" xfId="0"/>
    <xf numFmtId="0" fontId="0" fillId="0" borderId="0" xfId="0" applyAlignment="1">
      <alignment wrapText="1"/>
    </xf>
    <xf numFmtId="3" fontId="0" fillId="0" borderId="0" xfId="0" applyNumberFormat="1"/>
    <xf numFmtId="0" fontId="18" fillId="33" borderId="0" xfId="0" applyFont="1" applyFill="1"/>
    <xf numFmtId="0" fontId="19" fillId="33" borderId="0" xfId="0" applyFont="1" applyFill="1"/>
    <xf numFmtId="0" fontId="18" fillId="34" borderId="0" xfId="0" applyFont="1" applyFill="1"/>
    <xf numFmtId="0" fontId="19" fillId="34" borderId="0" xfId="0" applyFont="1" applyFill="1"/>
    <xf numFmtId="3" fontId="19" fillId="34" borderId="0" xfId="0" applyNumberFormat="1" applyFont="1" applyFill="1"/>
    <xf numFmtId="0" fontId="16" fillId="0" borderId="10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0" fillId="34" borderId="0" xfId="0" applyFill="1"/>
    <xf numFmtId="3" fontId="18" fillId="34" borderId="0" xfId="0" applyNumberFormat="1" applyFont="1" applyFill="1" applyAlignment="1">
      <alignment horizontal="center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defRPr>
            </a:pPr>
            <a:r>
              <a:rPr lang="it-IT" sz="1600" b="1"/>
              <a:t>Comparto privato</a:t>
            </a:r>
          </a:p>
          <a:p>
            <a:pPr>
              <a:defRPr/>
            </a:pPr>
            <a:r>
              <a:rPr lang="it-IT" sz="1600"/>
              <a:t>Pensioni Anticipate</a:t>
            </a:r>
            <a:r>
              <a:rPr lang="it-IT" sz="1600" baseline="0"/>
              <a:t> </a:t>
            </a:r>
            <a:r>
              <a:rPr lang="it-IT" sz="1600"/>
              <a:t>esistenti al 1° gennaio 2024, </a:t>
            </a:r>
          </a:p>
          <a:p>
            <a:pPr>
              <a:defRPr/>
            </a:pPr>
            <a:r>
              <a:rPr lang="it-IT" sz="1600"/>
              <a:t>per durata (anni dalla decorrenza)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9.0816224659034189E-2"/>
          <c:y val="0.11817691043693107"/>
          <c:w val="0.83782554788013464"/>
          <c:h val="0.75028742377664059"/>
        </c:manualLayout>
      </c:layout>
      <c:lineChart>
        <c:grouping val="standard"/>
        <c:varyColors val="0"/>
        <c:ser>
          <c:idx val="0"/>
          <c:order val="0"/>
          <c:tx>
            <c:strRef>
              <c:f>Elab!$M$8</c:f>
              <c:strCache>
                <c:ptCount val="1"/>
                <c:pt idx="0">
                  <c:v>Anticipate</c:v>
                </c:pt>
              </c:strCache>
            </c:strRef>
          </c:tx>
          <c:spPr>
            <a:ln w="5080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Elab!$L$9:$L$52</c:f>
              <c:numCache>
                <c:formatCode>General</c:formatCode>
                <c:ptCount val="44"/>
                <c:pt idx="0">
                  <c:v>44</c:v>
                </c:pt>
                <c:pt idx="1">
                  <c:v>43</c:v>
                </c:pt>
                <c:pt idx="2">
                  <c:v>42</c:v>
                </c:pt>
                <c:pt idx="3">
                  <c:v>41</c:v>
                </c:pt>
                <c:pt idx="4">
                  <c:v>40</c:v>
                </c:pt>
                <c:pt idx="5">
                  <c:v>39</c:v>
                </c:pt>
                <c:pt idx="6">
                  <c:v>38</c:v>
                </c:pt>
                <c:pt idx="7">
                  <c:v>37</c:v>
                </c:pt>
                <c:pt idx="8">
                  <c:v>36</c:v>
                </c:pt>
                <c:pt idx="9">
                  <c:v>35</c:v>
                </c:pt>
                <c:pt idx="10">
                  <c:v>34</c:v>
                </c:pt>
                <c:pt idx="11">
                  <c:v>33</c:v>
                </c:pt>
                <c:pt idx="12">
                  <c:v>32</c:v>
                </c:pt>
                <c:pt idx="13">
                  <c:v>31</c:v>
                </c:pt>
                <c:pt idx="14">
                  <c:v>30</c:v>
                </c:pt>
                <c:pt idx="15">
                  <c:v>29</c:v>
                </c:pt>
                <c:pt idx="16">
                  <c:v>28</c:v>
                </c:pt>
                <c:pt idx="17">
                  <c:v>27</c:v>
                </c:pt>
                <c:pt idx="18">
                  <c:v>26</c:v>
                </c:pt>
                <c:pt idx="19">
                  <c:v>25</c:v>
                </c:pt>
                <c:pt idx="20">
                  <c:v>24</c:v>
                </c:pt>
                <c:pt idx="21">
                  <c:v>23</c:v>
                </c:pt>
                <c:pt idx="22">
                  <c:v>22</c:v>
                </c:pt>
                <c:pt idx="23">
                  <c:v>21</c:v>
                </c:pt>
                <c:pt idx="24">
                  <c:v>20</c:v>
                </c:pt>
                <c:pt idx="25">
                  <c:v>19</c:v>
                </c:pt>
                <c:pt idx="26">
                  <c:v>18</c:v>
                </c:pt>
                <c:pt idx="27">
                  <c:v>17</c:v>
                </c:pt>
                <c:pt idx="28">
                  <c:v>16</c:v>
                </c:pt>
                <c:pt idx="29">
                  <c:v>15</c:v>
                </c:pt>
                <c:pt idx="30">
                  <c:v>14</c:v>
                </c:pt>
                <c:pt idx="31">
                  <c:v>13</c:v>
                </c:pt>
                <c:pt idx="32">
                  <c:v>12</c:v>
                </c:pt>
                <c:pt idx="33">
                  <c:v>11</c:v>
                </c:pt>
                <c:pt idx="34">
                  <c:v>10</c:v>
                </c:pt>
                <c:pt idx="35">
                  <c:v>9</c:v>
                </c:pt>
                <c:pt idx="36">
                  <c:v>8</c:v>
                </c:pt>
                <c:pt idx="37">
                  <c:v>7</c:v>
                </c:pt>
                <c:pt idx="38">
                  <c:v>6</c:v>
                </c:pt>
                <c:pt idx="39">
                  <c:v>5</c:v>
                </c:pt>
                <c:pt idx="40">
                  <c:v>4</c:v>
                </c:pt>
                <c:pt idx="41">
                  <c:v>3</c:v>
                </c:pt>
                <c:pt idx="42">
                  <c:v>2</c:v>
                </c:pt>
                <c:pt idx="43">
                  <c:v>1</c:v>
                </c:pt>
              </c:numCache>
            </c:numRef>
          </c:cat>
          <c:val>
            <c:numRef>
              <c:f>Elab!$M$9:$M$52</c:f>
              <c:numCache>
                <c:formatCode>#,##0</c:formatCode>
                <c:ptCount val="44"/>
                <c:pt idx="0">
                  <c:v>6582</c:v>
                </c:pt>
                <c:pt idx="1">
                  <c:v>3966</c:v>
                </c:pt>
                <c:pt idx="2">
                  <c:v>6027</c:v>
                </c:pt>
                <c:pt idx="3">
                  <c:v>8449</c:v>
                </c:pt>
                <c:pt idx="4">
                  <c:v>11820</c:v>
                </c:pt>
                <c:pt idx="5">
                  <c:v>14183</c:v>
                </c:pt>
                <c:pt idx="6">
                  <c:v>17664</c:v>
                </c:pt>
                <c:pt idx="7">
                  <c:v>23104</c:v>
                </c:pt>
                <c:pt idx="8">
                  <c:v>30489</c:v>
                </c:pt>
                <c:pt idx="9">
                  <c:v>35394</c:v>
                </c:pt>
                <c:pt idx="10">
                  <c:v>44497</c:v>
                </c:pt>
                <c:pt idx="11">
                  <c:v>58831</c:v>
                </c:pt>
                <c:pt idx="12">
                  <c:v>158667</c:v>
                </c:pt>
                <c:pt idx="13">
                  <c:v>32946</c:v>
                </c:pt>
                <c:pt idx="14">
                  <c:v>155653</c:v>
                </c:pt>
                <c:pt idx="15">
                  <c:v>88043</c:v>
                </c:pt>
                <c:pt idx="16">
                  <c:v>180477</c:v>
                </c:pt>
                <c:pt idx="17">
                  <c:v>149899</c:v>
                </c:pt>
                <c:pt idx="18">
                  <c:v>93783</c:v>
                </c:pt>
                <c:pt idx="19">
                  <c:v>130614</c:v>
                </c:pt>
                <c:pt idx="20">
                  <c:v>109922</c:v>
                </c:pt>
                <c:pt idx="21">
                  <c:v>145494</c:v>
                </c:pt>
                <c:pt idx="22">
                  <c:v>156269</c:v>
                </c:pt>
                <c:pt idx="23">
                  <c:v>166942</c:v>
                </c:pt>
                <c:pt idx="24">
                  <c:v>181997</c:v>
                </c:pt>
                <c:pt idx="25">
                  <c:v>121920</c:v>
                </c:pt>
                <c:pt idx="26">
                  <c:v>183498</c:v>
                </c:pt>
                <c:pt idx="27">
                  <c:v>152868</c:v>
                </c:pt>
                <c:pt idx="28">
                  <c:v>186836</c:v>
                </c:pt>
                <c:pt idx="29">
                  <c:v>98805</c:v>
                </c:pt>
                <c:pt idx="30">
                  <c:v>162870</c:v>
                </c:pt>
                <c:pt idx="31">
                  <c:v>140398</c:v>
                </c:pt>
                <c:pt idx="32">
                  <c:v>114814</c:v>
                </c:pt>
                <c:pt idx="33">
                  <c:v>101306</c:v>
                </c:pt>
                <c:pt idx="34">
                  <c:v>86689</c:v>
                </c:pt>
                <c:pt idx="35">
                  <c:v>158091</c:v>
                </c:pt>
                <c:pt idx="36">
                  <c:v>122451</c:v>
                </c:pt>
                <c:pt idx="37">
                  <c:v>161605</c:v>
                </c:pt>
                <c:pt idx="38">
                  <c:v>166170</c:v>
                </c:pt>
                <c:pt idx="39">
                  <c:v>234386</c:v>
                </c:pt>
                <c:pt idx="40">
                  <c:v>230113</c:v>
                </c:pt>
                <c:pt idx="41">
                  <c:v>236786</c:v>
                </c:pt>
                <c:pt idx="42">
                  <c:v>213159</c:v>
                </c:pt>
                <c:pt idx="43">
                  <c:v>173976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C5-45B5-A774-02E8F307F6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8357632"/>
        <c:axId val="558357152"/>
      </c:lineChart>
      <c:lineChart>
        <c:grouping val="standard"/>
        <c:varyColors val="0"/>
        <c:ser>
          <c:idx val="1"/>
          <c:order val="1"/>
          <c:tx>
            <c:strRef>
              <c:f>Elab!$N$8</c:f>
              <c:strCache>
                <c:ptCount val="1"/>
                <c:pt idx="0">
                  <c:v>Cumulata %</c:v>
                </c:pt>
              </c:strCache>
            </c:strRef>
          </c:tx>
          <c:spPr>
            <a:ln w="508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Elab!$L$9:$L$52</c:f>
              <c:numCache>
                <c:formatCode>General</c:formatCode>
                <c:ptCount val="44"/>
                <c:pt idx="0">
                  <c:v>44</c:v>
                </c:pt>
                <c:pt idx="1">
                  <c:v>43</c:v>
                </c:pt>
                <c:pt idx="2">
                  <c:v>42</c:v>
                </c:pt>
                <c:pt idx="3">
                  <c:v>41</c:v>
                </c:pt>
                <c:pt idx="4">
                  <c:v>40</c:v>
                </c:pt>
                <c:pt idx="5">
                  <c:v>39</c:v>
                </c:pt>
                <c:pt idx="6">
                  <c:v>38</c:v>
                </c:pt>
                <c:pt idx="7">
                  <c:v>37</c:v>
                </c:pt>
                <c:pt idx="8">
                  <c:v>36</c:v>
                </c:pt>
                <c:pt idx="9">
                  <c:v>35</c:v>
                </c:pt>
                <c:pt idx="10">
                  <c:v>34</c:v>
                </c:pt>
                <c:pt idx="11">
                  <c:v>33</c:v>
                </c:pt>
                <c:pt idx="12">
                  <c:v>32</c:v>
                </c:pt>
                <c:pt idx="13">
                  <c:v>31</c:v>
                </c:pt>
                <c:pt idx="14">
                  <c:v>30</c:v>
                </c:pt>
                <c:pt idx="15">
                  <c:v>29</c:v>
                </c:pt>
                <c:pt idx="16">
                  <c:v>28</c:v>
                </c:pt>
                <c:pt idx="17">
                  <c:v>27</c:v>
                </c:pt>
                <c:pt idx="18">
                  <c:v>26</c:v>
                </c:pt>
                <c:pt idx="19">
                  <c:v>25</c:v>
                </c:pt>
                <c:pt idx="20">
                  <c:v>24</c:v>
                </c:pt>
                <c:pt idx="21">
                  <c:v>23</c:v>
                </c:pt>
                <c:pt idx="22">
                  <c:v>22</c:v>
                </c:pt>
                <c:pt idx="23">
                  <c:v>21</c:v>
                </c:pt>
                <c:pt idx="24">
                  <c:v>20</c:v>
                </c:pt>
                <c:pt idx="25">
                  <c:v>19</c:v>
                </c:pt>
                <c:pt idx="26">
                  <c:v>18</c:v>
                </c:pt>
                <c:pt idx="27">
                  <c:v>17</c:v>
                </c:pt>
                <c:pt idx="28">
                  <c:v>16</c:v>
                </c:pt>
                <c:pt idx="29">
                  <c:v>15</c:v>
                </c:pt>
                <c:pt idx="30">
                  <c:v>14</c:v>
                </c:pt>
                <c:pt idx="31">
                  <c:v>13</c:v>
                </c:pt>
                <c:pt idx="32">
                  <c:v>12</c:v>
                </c:pt>
                <c:pt idx="33">
                  <c:v>11</c:v>
                </c:pt>
                <c:pt idx="34">
                  <c:v>10</c:v>
                </c:pt>
                <c:pt idx="35">
                  <c:v>9</c:v>
                </c:pt>
                <c:pt idx="36">
                  <c:v>8</c:v>
                </c:pt>
                <c:pt idx="37">
                  <c:v>7</c:v>
                </c:pt>
                <c:pt idx="38">
                  <c:v>6</c:v>
                </c:pt>
                <c:pt idx="39">
                  <c:v>5</c:v>
                </c:pt>
                <c:pt idx="40">
                  <c:v>4</c:v>
                </c:pt>
                <c:pt idx="41">
                  <c:v>3</c:v>
                </c:pt>
                <c:pt idx="42">
                  <c:v>2</c:v>
                </c:pt>
                <c:pt idx="43">
                  <c:v>1</c:v>
                </c:pt>
              </c:numCache>
            </c:numRef>
          </c:cat>
          <c:val>
            <c:numRef>
              <c:f>Elab!$N$9:$N$52</c:f>
              <c:numCache>
                <c:formatCode>General</c:formatCode>
                <c:ptCount val="44"/>
                <c:pt idx="0">
                  <c:v>1.3011883277357721E-3</c:v>
                </c:pt>
                <c:pt idx="1">
                  <c:v>2.0852224978664424E-3</c:v>
                </c:pt>
                <c:pt idx="2">
                  <c:v>3.2766934871194808E-3</c:v>
                </c:pt>
                <c:pt idx="3">
                  <c:v>4.9469669877332065E-3</c:v>
                </c:pt>
                <c:pt idx="4">
                  <c:v>7.2836497640681851E-3</c:v>
                </c:pt>
                <c:pt idx="5">
                  <c:v>1.0087471406771992E-2</c:v>
                </c:pt>
                <c:pt idx="6">
                  <c:v>1.3579448103995431E-2</c:v>
                </c:pt>
                <c:pt idx="7">
                  <c:v>1.8146852407247831E-2</c:v>
                </c:pt>
                <c:pt idx="8">
                  <c:v>2.4174189223464173E-2</c:v>
                </c:pt>
                <c:pt idx="9">
                  <c:v>3.1171190085190079E-2</c:v>
                </c:pt>
                <c:pt idx="10">
                  <c:v>3.9967752986930991E-2</c:v>
                </c:pt>
                <c:pt idx="11">
                  <c:v>5.1597988554998933E-2</c:v>
                </c:pt>
                <c:pt idx="12">
                  <c:v>8.2964692960476261E-2</c:v>
                </c:pt>
                <c:pt idx="13">
                  <c:v>8.947775139948913E-2</c:v>
                </c:pt>
                <c:pt idx="14">
                  <c:v>0.12024862146589085</c:v>
                </c:pt>
                <c:pt idx="15">
                  <c:v>0.13765374512721576</c:v>
                </c:pt>
                <c:pt idx="16">
                  <c:v>0.17333204440171729</c:v>
                </c:pt>
                <c:pt idx="17">
                  <c:v>0.2029654125480656</c:v>
                </c:pt>
                <c:pt idx="18">
                  <c:v>0.22150527048486959</c:v>
                </c:pt>
                <c:pt idx="19">
                  <c:v>0.2473262082300656</c:v>
                </c:pt>
                <c:pt idx="20">
                  <c:v>0.2690565672943882</c:v>
                </c:pt>
                <c:pt idx="21">
                  <c:v>0.29781911584431048</c:v>
                </c:pt>
                <c:pt idx="22">
                  <c:v>0.32871176227198312</c:v>
                </c:pt>
                <c:pt idx="23">
                  <c:v>0.3617143423097931</c:v>
                </c:pt>
                <c:pt idx="24">
                  <c:v>0.39769312870950857</c:v>
                </c:pt>
                <c:pt idx="25">
                  <c:v>0.42179535917403993</c:v>
                </c:pt>
                <c:pt idx="26">
                  <c:v>0.4580708766099042</c:v>
                </c:pt>
                <c:pt idx="27">
                  <c:v>0.4882911830949106</c:v>
                </c:pt>
                <c:pt idx="28">
                  <c:v>0.52522658607285666</c:v>
                </c:pt>
                <c:pt idx="29">
                  <c:v>0.54475923765625578</c:v>
                </c:pt>
                <c:pt idx="30">
                  <c:v>0.57695682850072938</c:v>
                </c:pt>
                <c:pt idx="31">
                  <c:v>0.60471195442559222</c:v>
                </c:pt>
                <c:pt idx="32">
                  <c:v>0.62740940757974828</c:v>
                </c:pt>
                <c:pt idx="33">
                  <c:v>0.64743647909746327</c:v>
                </c:pt>
                <c:pt idx="34">
                  <c:v>0.66457393199066994</c:v>
                </c:pt>
                <c:pt idx="35">
                  <c:v>0.69582676759080297</c:v>
                </c:pt>
                <c:pt idx="36">
                  <c:v>0.720033970860261</c:v>
                </c:pt>
                <c:pt idx="37">
                  <c:v>0.75198148524855324</c:v>
                </c:pt>
                <c:pt idx="38">
                  <c:v>0.78483144945697825</c:v>
                </c:pt>
                <c:pt idx="39">
                  <c:v>0.83116695954276931</c:v>
                </c:pt>
                <c:pt idx="40">
                  <c:v>0.87665774496669235</c:v>
                </c:pt>
                <c:pt idx="41">
                  <c:v>0.92346770840808445</c:v>
                </c:pt>
                <c:pt idx="42">
                  <c:v>0.96560687625248276</c:v>
                </c:pt>
                <c:pt idx="43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C5-45B5-A774-02E8F307F6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0959664"/>
        <c:axId val="534985359"/>
      </c:lineChart>
      <c:catAx>
        <c:axId val="55835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t" anchorCtr="0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defRPr>
            </a:pPr>
            <a:endParaRPr lang="it-IT"/>
          </a:p>
        </c:txPr>
        <c:crossAx val="558357152"/>
        <c:crosses val="autoZero"/>
        <c:auto val="1"/>
        <c:lblAlgn val="ctr"/>
        <c:lblOffset val="100"/>
        <c:noMultiLvlLbl val="0"/>
      </c:catAx>
      <c:valAx>
        <c:axId val="558357152"/>
        <c:scaling>
          <c:orientation val="minMax"/>
          <c:max val="25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defRPr>
            </a:pPr>
            <a:endParaRPr lang="it-IT"/>
          </a:p>
        </c:txPr>
        <c:crossAx val="558357632"/>
        <c:crosses val="autoZero"/>
        <c:crossBetween val="between"/>
        <c:majorUnit val="25000"/>
      </c:valAx>
      <c:valAx>
        <c:axId val="534985359"/>
        <c:scaling>
          <c:orientation val="minMax"/>
          <c:max val="1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defRPr>
            </a:pPr>
            <a:endParaRPr lang="it-IT"/>
          </a:p>
        </c:txPr>
        <c:crossAx val="370959664"/>
        <c:crosses val="max"/>
        <c:crossBetween val="between"/>
        <c:majorUnit val="5.000000000000001E-2"/>
      </c:valAx>
      <c:catAx>
        <c:axId val="3709596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3498535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alibri Light" panose="020F0302020204030204" pitchFamily="34" charset="0"/>
          <a:ea typeface="Calibri Light" panose="020F0302020204030204" pitchFamily="34" charset="0"/>
          <a:cs typeface="Calibri Light" panose="020F0302020204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defRPr>
            </a:pPr>
            <a:r>
              <a:rPr lang="it-IT" sz="1600" b="1"/>
              <a:t>Comparto privato</a:t>
            </a:r>
          </a:p>
          <a:p>
            <a:pPr>
              <a:defRPr/>
            </a:pPr>
            <a:r>
              <a:rPr lang="it-IT" sz="1600"/>
              <a:t>Pensioni di</a:t>
            </a:r>
            <a:r>
              <a:rPr lang="it-IT" sz="1600" baseline="0"/>
              <a:t> Vecchiaia </a:t>
            </a:r>
            <a:r>
              <a:rPr lang="it-IT" sz="1600"/>
              <a:t>esistenti al 1° gennaio 2024, </a:t>
            </a:r>
          </a:p>
          <a:p>
            <a:pPr>
              <a:defRPr/>
            </a:pPr>
            <a:r>
              <a:rPr lang="it-IT" sz="1600"/>
              <a:t>per durata (anni dalla decorrenza)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9.0816224659034189E-2"/>
          <c:y val="0.10626151313536511"/>
          <c:w val="0.83782554788013464"/>
          <c:h val="0.76220282107820669"/>
        </c:manualLayout>
      </c:layout>
      <c:lineChart>
        <c:grouping val="standard"/>
        <c:varyColors val="0"/>
        <c:ser>
          <c:idx val="0"/>
          <c:order val="0"/>
          <c:tx>
            <c:strRef>
              <c:f>Elab!$Q$8</c:f>
              <c:strCache>
                <c:ptCount val="1"/>
                <c:pt idx="0">
                  <c:v>di Vecchiaia</c:v>
                </c:pt>
              </c:strCache>
            </c:strRef>
          </c:tx>
          <c:spPr>
            <a:ln w="508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Elab!$L$9:$L$52</c:f>
              <c:numCache>
                <c:formatCode>General</c:formatCode>
                <c:ptCount val="44"/>
                <c:pt idx="0">
                  <c:v>44</c:v>
                </c:pt>
                <c:pt idx="1">
                  <c:v>43</c:v>
                </c:pt>
                <c:pt idx="2">
                  <c:v>42</c:v>
                </c:pt>
                <c:pt idx="3">
                  <c:v>41</c:v>
                </c:pt>
                <c:pt idx="4">
                  <c:v>40</c:v>
                </c:pt>
                <c:pt idx="5">
                  <c:v>39</c:v>
                </c:pt>
                <c:pt idx="6">
                  <c:v>38</c:v>
                </c:pt>
                <c:pt idx="7">
                  <c:v>37</c:v>
                </c:pt>
                <c:pt idx="8">
                  <c:v>36</c:v>
                </c:pt>
                <c:pt idx="9">
                  <c:v>35</c:v>
                </c:pt>
                <c:pt idx="10">
                  <c:v>34</c:v>
                </c:pt>
                <c:pt idx="11">
                  <c:v>33</c:v>
                </c:pt>
                <c:pt idx="12">
                  <c:v>32</c:v>
                </c:pt>
                <c:pt idx="13">
                  <c:v>31</c:v>
                </c:pt>
                <c:pt idx="14">
                  <c:v>30</c:v>
                </c:pt>
                <c:pt idx="15">
                  <c:v>29</c:v>
                </c:pt>
                <c:pt idx="16">
                  <c:v>28</c:v>
                </c:pt>
                <c:pt idx="17">
                  <c:v>27</c:v>
                </c:pt>
                <c:pt idx="18">
                  <c:v>26</c:v>
                </c:pt>
                <c:pt idx="19">
                  <c:v>25</c:v>
                </c:pt>
                <c:pt idx="20">
                  <c:v>24</c:v>
                </c:pt>
                <c:pt idx="21">
                  <c:v>23</c:v>
                </c:pt>
                <c:pt idx="22">
                  <c:v>22</c:v>
                </c:pt>
                <c:pt idx="23">
                  <c:v>21</c:v>
                </c:pt>
                <c:pt idx="24">
                  <c:v>20</c:v>
                </c:pt>
                <c:pt idx="25">
                  <c:v>19</c:v>
                </c:pt>
                <c:pt idx="26">
                  <c:v>18</c:v>
                </c:pt>
                <c:pt idx="27">
                  <c:v>17</c:v>
                </c:pt>
                <c:pt idx="28">
                  <c:v>16</c:v>
                </c:pt>
                <c:pt idx="29">
                  <c:v>15</c:v>
                </c:pt>
                <c:pt idx="30">
                  <c:v>14</c:v>
                </c:pt>
                <c:pt idx="31">
                  <c:v>13</c:v>
                </c:pt>
                <c:pt idx="32">
                  <c:v>12</c:v>
                </c:pt>
                <c:pt idx="33">
                  <c:v>11</c:v>
                </c:pt>
                <c:pt idx="34">
                  <c:v>10</c:v>
                </c:pt>
                <c:pt idx="35">
                  <c:v>9</c:v>
                </c:pt>
                <c:pt idx="36">
                  <c:v>8</c:v>
                </c:pt>
                <c:pt idx="37">
                  <c:v>7</c:v>
                </c:pt>
                <c:pt idx="38">
                  <c:v>6</c:v>
                </c:pt>
                <c:pt idx="39">
                  <c:v>5</c:v>
                </c:pt>
                <c:pt idx="40">
                  <c:v>4</c:v>
                </c:pt>
                <c:pt idx="41">
                  <c:v>3</c:v>
                </c:pt>
                <c:pt idx="42">
                  <c:v>2</c:v>
                </c:pt>
                <c:pt idx="43">
                  <c:v>1</c:v>
                </c:pt>
              </c:numCache>
            </c:numRef>
          </c:cat>
          <c:val>
            <c:numRef>
              <c:f>Elab!$Q$9:$Q$52</c:f>
              <c:numCache>
                <c:formatCode>#,##0</c:formatCode>
                <c:ptCount val="44"/>
                <c:pt idx="0">
                  <c:v>12135</c:v>
                </c:pt>
                <c:pt idx="1">
                  <c:v>6610</c:v>
                </c:pt>
                <c:pt idx="2">
                  <c:v>9363</c:v>
                </c:pt>
                <c:pt idx="3">
                  <c:v>13021</c:v>
                </c:pt>
                <c:pt idx="4">
                  <c:v>17072</c:v>
                </c:pt>
                <c:pt idx="5">
                  <c:v>23856</c:v>
                </c:pt>
                <c:pt idx="6">
                  <c:v>30112</c:v>
                </c:pt>
                <c:pt idx="7">
                  <c:v>38499</c:v>
                </c:pt>
                <c:pt idx="8">
                  <c:v>49149</c:v>
                </c:pt>
                <c:pt idx="9">
                  <c:v>60396</c:v>
                </c:pt>
                <c:pt idx="10">
                  <c:v>74680</c:v>
                </c:pt>
                <c:pt idx="11">
                  <c:v>85751</c:v>
                </c:pt>
                <c:pt idx="12">
                  <c:v>99758</c:v>
                </c:pt>
                <c:pt idx="13">
                  <c:v>106121</c:v>
                </c:pt>
                <c:pt idx="14">
                  <c:v>49600</c:v>
                </c:pt>
                <c:pt idx="15">
                  <c:v>81830</c:v>
                </c:pt>
                <c:pt idx="16">
                  <c:v>75870</c:v>
                </c:pt>
                <c:pt idx="17">
                  <c:v>54349</c:v>
                </c:pt>
                <c:pt idx="18">
                  <c:v>87185</c:v>
                </c:pt>
                <c:pt idx="19">
                  <c:v>83297</c:v>
                </c:pt>
                <c:pt idx="20">
                  <c:v>65473</c:v>
                </c:pt>
                <c:pt idx="21">
                  <c:v>124723</c:v>
                </c:pt>
                <c:pt idx="22">
                  <c:v>130243</c:v>
                </c:pt>
                <c:pt idx="23">
                  <c:v>138716</c:v>
                </c:pt>
                <c:pt idx="24">
                  <c:v>145595</c:v>
                </c:pt>
                <c:pt idx="25">
                  <c:v>144618</c:v>
                </c:pt>
                <c:pt idx="26">
                  <c:v>185703</c:v>
                </c:pt>
                <c:pt idx="27">
                  <c:v>181239</c:v>
                </c:pt>
                <c:pt idx="28">
                  <c:v>93695</c:v>
                </c:pt>
                <c:pt idx="29">
                  <c:v>165828</c:v>
                </c:pt>
                <c:pt idx="30">
                  <c:v>161186</c:v>
                </c:pt>
                <c:pt idx="31">
                  <c:v>110473</c:v>
                </c:pt>
                <c:pt idx="32">
                  <c:v>129594</c:v>
                </c:pt>
                <c:pt idx="33">
                  <c:v>106616</c:v>
                </c:pt>
                <c:pt idx="34">
                  <c:v>95291</c:v>
                </c:pt>
                <c:pt idx="35">
                  <c:v>109016</c:v>
                </c:pt>
                <c:pt idx="36">
                  <c:v>86147</c:v>
                </c:pt>
                <c:pt idx="37">
                  <c:v>128039</c:v>
                </c:pt>
                <c:pt idx="38">
                  <c:v>125190</c:v>
                </c:pt>
                <c:pt idx="39">
                  <c:v>101092</c:v>
                </c:pt>
                <c:pt idx="40">
                  <c:v>183366</c:v>
                </c:pt>
                <c:pt idx="41">
                  <c:v>200339</c:v>
                </c:pt>
                <c:pt idx="42">
                  <c:v>208454</c:v>
                </c:pt>
                <c:pt idx="43">
                  <c:v>187971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E0-42BA-B5E3-6D03EFB516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8357632"/>
        <c:axId val="558357152"/>
      </c:lineChart>
      <c:lineChart>
        <c:grouping val="standard"/>
        <c:varyColors val="0"/>
        <c:ser>
          <c:idx val="1"/>
          <c:order val="1"/>
          <c:tx>
            <c:strRef>
              <c:f>Elab!$R$8</c:f>
              <c:strCache>
                <c:ptCount val="1"/>
                <c:pt idx="0">
                  <c:v>Cumulata %</c:v>
                </c:pt>
              </c:strCache>
            </c:strRef>
          </c:tx>
          <c:spPr>
            <a:ln w="508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Elab!$L$9:$L$52</c:f>
              <c:numCache>
                <c:formatCode>General</c:formatCode>
                <c:ptCount val="44"/>
                <c:pt idx="0">
                  <c:v>44</c:v>
                </c:pt>
                <c:pt idx="1">
                  <c:v>43</c:v>
                </c:pt>
                <c:pt idx="2">
                  <c:v>42</c:v>
                </c:pt>
                <c:pt idx="3">
                  <c:v>41</c:v>
                </c:pt>
                <c:pt idx="4">
                  <c:v>40</c:v>
                </c:pt>
                <c:pt idx="5">
                  <c:v>39</c:v>
                </c:pt>
                <c:pt idx="6">
                  <c:v>38</c:v>
                </c:pt>
                <c:pt idx="7">
                  <c:v>37</c:v>
                </c:pt>
                <c:pt idx="8">
                  <c:v>36</c:v>
                </c:pt>
                <c:pt idx="9">
                  <c:v>35</c:v>
                </c:pt>
                <c:pt idx="10">
                  <c:v>34</c:v>
                </c:pt>
                <c:pt idx="11">
                  <c:v>33</c:v>
                </c:pt>
                <c:pt idx="12">
                  <c:v>32</c:v>
                </c:pt>
                <c:pt idx="13">
                  <c:v>31</c:v>
                </c:pt>
                <c:pt idx="14">
                  <c:v>30</c:v>
                </c:pt>
                <c:pt idx="15">
                  <c:v>29</c:v>
                </c:pt>
                <c:pt idx="16">
                  <c:v>28</c:v>
                </c:pt>
                <c:pt idx="17">
                  <c:v>27</c:v>
                </c:pt>
                <c:pt idx="18">
                  <c:v>26</c:v>
                </c:pt>
                <c:pt idx="19">
                  <c:v>25</c:v>
                </c:pt>
                <c:pt idx="20">
                  <c:v>24</c:v>
                </c:pt>
                <c:pt idx="21">
                  <c:v>23</c:v>
                </c:pt>
                <c:pt idx="22">
                  <c:v>22</c:v>
                </c:pt>
                <c:pt idx="23">
                  <c:v>21</c:v>
                </c:pt>
                <c:pt idx="24">
                  <c:v>20</c:v>
                </c:pt>
                <c:pt idx="25">
                  <c:v>19</c:v>
                </c:pt>
                <c:pt idx="26">
                  <c:v>18</c:v>
                </c:pt>
                <c:pt idx="27">
                  <c:v>17</c:v>
                </c:pt>
                <c:pt idx="28">
                  <c:v>16</c:v>
                </c:pt>
                <c:pt idx="29">
                  <c:v>15</c:v>
                </c:pt>
                <c:pt idx="30">
                  <c:v>14</c:v>
                </c:pt>
                <c:pt idx="31">
                  <c:v>13</c:v>
                </c:pt>
                <c:pt idx="32">
                  <c:v>12</c:v>
                </c:pt>
                <c:pt idx="33">
                  <c:v>11</c:v>
                </c:pt>
                <c:pt idx="34">
                  <c:v>10</c:v>
                </c:pt>
                <c:pt idx="35">
                  <c:v>9</c:v>
                </c:pt>
                <c:pt idx="36">
                  <c:v>8</c:v>
                </c:pt>
                <c:pt idx="37">
                  <c:v>7</c:v>
                </c:pt>
                <c:pt idx="38">
                  <c:v>6</c:v>
                </c:pt>
                <c:pt idx="39">
                  <c:v>5</c:v>
                </c:pt>
                <c:pt idx="40">
                  <c:v>4</c:v>
                </c:pt>
                <c:pt idx="41">
                  <c:v>3</c:v>
                </c:pt>
                <c:pt idx="42">
                  <c:v>2</c:v>
                </c:pt>
                <c:pt idx="43">
                  <c:v>1</c:v>
                </c:pt>
              </c:numCache>
            </c:numRef>
          </c:cat>
          <c:val>
            <c:numRef>
              <c:f>Elab!$R$9:$R$52</c:f>
              <c:numCache>
                <c:formatCode>General</c:formatCode>
                <c:ptCount val="44"/>
                <c:pt idx="0">
                  <c:v>2.7786294430307691E-3</c:v>
                </c:pt>
                <c:pt idx="1">
                  <c:v>4.292163898608304E-3</c:v>
                </c:pt>
                <c:pt idx="2">
                  <c:v>6.4360705714634411E-3</c:v>
                </c:pt>
                <c:pt idx="3">
                  <c:v>9.4175731654233628E-3</c:v>
                </c:pt>
                <c:pt idx="4">
                  <c:v>1.3326659432536778E-2</c:v>
                </c:pt>
                <c:pt idx="5">
                  <c:v>1.8789122060714942E-2</c:v>
                </c:pt>
                <c:pt idx="6">
                  <c:v>2.5684061474686309E-2</c:v>
                </c:pt>
                <c:pt idx="7">
                  <c:v>3.4499426528435101E-2</c:v>
                </c:pt>
                <c:pt idx="8">
                  <c:v>4.5753390969763427E-2</c:v>
                </c:pt>
                <c:pt idx="9">
                  <c:v>5.9582653750256738E-2</c:v>
                </c:pt>
                <c:pt idx="10">
                  <c:v>7.6682616404194756E-2</c:v>
                </c:pt>
                <c:pt idx="11">
                  <c:v>9.6317577538873905E-2</c:v>
                </c:pt>
                <c:pt idx="12">
                  <c:v>0.11915981206527386</c:v>
                </c:pt>
                <c:pt idx="13">
                  <c:v>0.14345902385957698</c:v>
                </c:pt>
                <c:pt idx="14">
                  <c:v>0.15481625668811644</c:v>
                </c:pt>
                <c:pt idx="15">
                  <c:v>0.17355340109052336</c:v>
                </c:pt>
                <c:pt idx="16">
                  <c:v>0.190925845741759</c:v>
                </c:pt>
                <c:pt idx="17">
                  <c:v>0.20337048781833744</c:v>
                </c:pt>
                <c:pt idx="18">
                  <c:v>0.22333380120858365</c:v>
                </c:pt>
                <c:pt idx="19">
                  <c:v>0.24240685409001209</c:v>
                </c:pt>
                <c:pt idx="20">
                  <c:v>0.25739863040015248</c:v>
                </c:pt>
                <c:pt idx="21">
                  <c:v>0.2859572624580945</c:v>
                </c:pt>
                <c:pt idx="22">
                  <c:v>0.31577984462114816</c:v>
                </c:pt>
                <c:pt idx="23">
                  <c:v>0.34754254440025456</c:v>
                </c:pt>
                <c:pt idx="24">
                  <c:v>0.38088037330491586</c:v>
                </c:pt>
                <c:pt idx="25">
                  <c:v>0.41399449220003115</c:v>
                </c:pt>
                <c:pt idx="26">
                  <c:v>0.45651610929596381</c:v>
                </c:pt>
                <c:pt idx="27">
                  <c:v>0.49801557543732794</c:v>
                </c:pt>
                <c:pt idx="28">
                  <c:v>0.51946952563631998</c:v>
                </c:pt>
                <c:pt idx="29">
                  <c:v>0.55744023542444576</c:v>
                </c:pt>
                <c:pt idx="30">
                  <c:v>0.59434803644664247</c:v>
                </c:pt>
                <c:pt idx="31">
                  <c:v>0.61964375383106263</c:v>
                </c:pt>
                <c:pt idx="32">
                  <c:v>0.64931773026617834</c:v>
                </c:pt>
                <c:pt idx="33">
                  <c:v>0.67373028541229851</c:v>
                </c:pt>
                <c:pt idx="34">
                  <c:v>0.695549682054725</c:v>
                </c:pt>
                <c:pt idx="35">
                  <c:v>0.72051178072480682</c:v>
                </c:pt>
                <c:pt idx="36">
                  <c:v>0.74023741654093966</c:v>
                </c:pt>
                <c:pt idx="37">
                  <c:v>0.76955533456782199</c:v>
                </c:pt>
                <c:pt idx="38">
                  <c:v>0.79822089863646817</c:v>
                </c:pt>
                <c:pt idx="39">
                  <c:v>0.82136858777160349</c:v>
                </c:pt>
                <c:pt idx="40">
                  <c:v>0.86335508686107854</c:v>
                </c:pt>
                <c:pt idx="41">
                  <c:v>0.9092280035473036</c:v>
                </c:pt>
                <c:pt idx="42">
                  <c:v>0.95695906427392374</c:v>
                </c:pt>
                <c:pt idx="43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E0-42BA-B5E3-6D03EFB516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0959664"/>
        <c:axId val="534985359"/>
      </c:lineChart>
      <c:catAx>
        <c:axId val="55835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t" anchorCtr="0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defRPr>
            </a:pPr>
            <a:endParaRPr lang="it-IT"/>
          </a:p>
        </c:txPr>
        <c:crossAx val="558357152"/>
        <c:crosses val="autoZero"/>
        <c:auto val="1"/>
        <c:lblAlgn val="ctr"/>
        <c:lblOffset val="100"/>
        <c:noMultiLvlLbl val="0"/>
      </c:catAx>
      <c:valAx>
        <c:axId val="558357152"/>
        <c:scaling>
          <c:orientation val="minMax"/>
          <c:max val="25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defRPr>
            </a:pPr>
            <a:endParaRPr lang="it-IT"/>
          </a:p>
        </c:txPr>
        <c:crossAx val="558357632"/>
        <c:crosses val="autoZero"/>
        <c:crossBetween val="between"/>
        <c:majorUnit val="25000"/>
      </c:valAx>
      <c:valAx>
        <c:axId val="534985359"/>
        <c:scaling>
          <c:orientation val="minMax"/>
          <c:max val="1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defRPr>
            </a:pPr>
            <a:endParaRPr lang="it-IT"/>
          </a:p>
        </c:txPr>
        <c:crossAx val="370959664"/>
        <c:crosses val="max"/>
        <c:crossBetween val="between"/>
        <c:majorUnit val="5.000000000000001E-2"/>
      </c:valAx>
      <c:catAx>
        <c:axId val="3709596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3498535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alibri Light" panose="020F0302020204030204" pitchFamily="34" charset="0"/>
          <a:ea typeface="Calibri Light" panose="020F0302020204030204" pitchFamily="34" charset="0"/>
          <a:cs typeface="Calibri Light" panose="020F0302020204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defRPr>
            </a:pPr>
            <a:r>
              <a:rPr lang="it-IT" sz="1600" b="1"/>
              <a:t>Comparto pubblico</a:t>
            </a:r>
          </a:p>
          <a:p>
            <a:pPr>
              <a:defRPr/>
            </a:pPr>
            <a:r>
              <a:rPr lang="it-IT" sz="1600"/>
              <a:t>Pensioni Anticipate</a:t>
            </a:r>
            <a:r>
              <a:rPr lang="it-IT" sz="1600" baseline="0"/>
              <a:t> </a:t>
            </a:r>
            <a:r>
              <a:rPr lang="it-IT" sz="1600"/>
              <a:t>esistenti al 1° gennaio 2024, </a:t>
            </a:r>
          </a:p>
          <a:p>
            <a:pPr>
              <a:defRPr/>
            </a:pPr>
            <a:r>
              <a:rPr lang="it-IT" sz="1600"/>
              <a:t>per durata (anni dalla decorrenza)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9.0816224659034189E-2"/>
          <c:y val="0.11102767205599148"/>
          <c:w val="0.83782554788013464"/>
          <c:h val="0.7574366621575801"/>
        </c:manualLayout>
      </c:layout>
      <c:lineChart>
        <c:grouping val="standard"/>
        <c:varyColors val="0"/>
        <c:ser>
          <c:idx val="0"/>
          <c:order val="0"/>
          <c:tx>
            <c:strRef>
              <c:f>'Elab (2)'!$M$8</c:f>
              <c:strCache>
                <c:ptCount val="1"/>
                <c:pt idx="0">
                  <c:v>Anticipate</c:v>
                </c:pt>
              </c:strCache>
            </c:strRef>
          </c:tx>
          <c:spPr>
            <a:ln w="5080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'Elab (2)'!$L$9:$L$52</c:f>
              <c:numCache>
                <c:formatCode>General</c:formatCode>
                <c:ptCount val="44"/>
                <c:pt idx="0">
                  <c:v>44</c:v>
                </c:pt>
                <c:pt idx="1">
                  <c:v>43</c:v>
                </c:pt>
                <c:pt idx="2">
                  <c:v>42</c:v>
                </c:pt>
                <c:pt idx="3">
                  <c:v>41</c:v>
                </c:pt>
                <c:pt idx="4">
                  <c:v>40</c:v>
                </c:pt>
                <c:pt idx="5">
                  <c:v>39</c:v>
                </c:pt>
                <c:pt idx="6">
                  <c:v>38</c:v>
                </c:pt>
                <c:pt idx="7">
                  <c:v>37</c:v>
                </c:pt>
                <c:pt idx="8">
                  <c:v>36</c:v>
                </c:pt>
                <c:pt idx="9">
                  <c:v>35</c:v>
                </c:pt>
                <c:pt idx="10">
                  <c:v>34</c:v>
                </c:pt>
                <c:pt idx="11">
                  <c:v>33</c:v>
                </c:pt>
                <c:pt idx="12">
                  <c:v>32</c:v>
                </c:pt>
                <c:pt idx="13">
                  <c:v>31</c:v>
                </c:pt>
                <c:pt idx="14">
                  <c:v>30</c:v>
                </c:pt>
                <c:pt idx="15">
                  <c:v>29</c:v>
                </c:pt>
                <c:pt idx="16">
                  <c:v>28</c:v>
                </c:pt>
                <c:pt idx="17">
                  <c:v>27</c:v>
                </c:pt>
                <c:pt idx="18">
                  <c:v>26</c:v>
                </c:pt>
                <c:pt idx="19">
                  <c:v>25</c:v>
                </c:pt>
                <c:pt idx="20">
                  <c:v>24</c:v>
                </c:pt>
                <c:pt idx="21">
                  <c:v>23</c:v>
                </c:pt>
                <c:pt idx="22">
                  <c:v>22</c:v>
                </c:pt>
                <c:pt idx="23">
                  <c:v>21</c:v>
                </c:pt>
                <c:pt idx="24">
                  <c:v>20</c:v>
                </c:pt>
                <c:pt idx="25">
                  <c:v>19</c:v>
                </c:pt>
                <c:pt idx="26">
                  <c:v>18</c:v>
                </c:pt>
                <c:pt idx="27">
                  <c:v>17</c:v>
                </c:pt>
                <c:pt idx="28">
                  <c:v>16</c:v>
                </c:pt>
                <c:pt idx="29">
                  <c:v>15</c:v>
                </c:pt>
                <c:pt idx="30">
                  <c:v>14</c:v>
                </c:pt>
                <c:pt idx="31">
                  <c:v>13</c:v>
                </c:pt>
                <c:pt idx="32">
                  <c:v>12</c:v>
                </c:pt>
                <c:pt idx="33">
                  <c:v>11</c:v>
                </c:pt>
                <c:pt idx="34">
                  <c:v>10</c:v>
                </c:pt>
                <c:pt idx="35">
                  <c:v>9</c:v>
                </c:pt>
                <c:pt idx="36">
                  <c:v>8</c:v>
                </c:pt>
                <c:pt idx="37">
                  <c:v>7</c:v>
                </c:pt>
                <c:pt idx="38">
                  <c:v>6</c:v>
                </c:pt>
                <c:pt idx="39">
                  <c:v>5</c:v>
                </c:pt>
                <c:pt idx="40">
                  <c:v>4</c:v>
                </c:pt>
                <c:pt idx="41">
                  <c:v>3</c:v>
                </c:pt>
                <c:pt idx="42">
                  <c:v>2</c:v>
                </c:pt>
                <c:pt idx="43">
                  <c:v>1</c:v>
                </c:pt>
              </c:numCache>
            </c:numRef>
          </c:cat>
          <c:val>
            <c:numRef>
              <c:f>'Elab (2)'!$M$9:$M$52</c:f>
              <c:numCache>
                <c:formatCode>#,##0</c:formatCode>
                <c:ptCount val="44"/>
                <c:pt idx="0">
                  <c:v>12248</c:v>
                </c:pt>
                <c:pt idx="1">
                  <c:v>4653</c:v>
                </c:pt>
                <c:pt idx="2">
                  <c:v>11507</c:v>
                </c:pt>
                <c:pt idx="3">
                  <c:v>15492</c:v>
                </c:pt>
                <c:pt idx="4">
                  <c:v>14471</c:v>
                </c:pt>
                <c:pt idx="5">
                  <c:v>13406</c:v>
                </c:pt>
                <c:pt idx="6">
                  <c:v>12738</c:v>
                </c:pt>
                <c:pt idx="7">
                  <c:v>12400</c:v>
                </c:pt>
                <c:pt idx="8">
                  <c:v>17453</c:v>
                </c:pt>
                <c:pt idx="9">
                  <c:v>26247</c:v>
                </c:pt>
                <c:pt idx="10">
                  <c:v>22155</c:v>
                </c:pt>
                <c:pt idx="11">
                  <c:v>35029</c:v>
                </c:pt>
                <c:pt idx="12">
                  <c:v>48671</c:v>
                </c:pt>
                <c:pt idx="13">
                  <c:v>12765</c:v>
                </c:pt>
                <c:pt idx="14">
                  <c:v>73468</c:v>
                </c:pt>
                <c:pt idx="15">
                  <c:v>12712</c:v>
                </c:pt>
                <c:pt idx="16">
                  <c:v>52638</c:v>
                </c:pt>
                <c:pt idx="17">
                  <c:v>72097</c:v>
                </c:pt>
                <c:pt idx="18">
                  <c:v>29368</c:v>
                </c:pt>
                <c:pt idx="19">
                  <c:v>37195</c:v>
                </c:pt>
                <c:pt idx="20">
                  <c:v>34499</c:v>
                </c:pt>
                <c:pt idx="21">
                  <c:v>25751</c:v>
                </c:pt>
                <c:pt idx="22">
                  <c:v>25195</c:v>
                </c:pt>
                <c:pt idx="23">
                  <c:v>30464</c:v>
                </c:pt>
                <c:pt idx="24">
                  <c:v>29865</c:v>
                </c:pt>
                <c:pt idx="25">
                  <c:v>31135</c:v>
                </c:pt>
                <c:pt idx="26">
                  <c:v>55259</c:v>
                </c:pt>
                <c:pt idx="27">
                  <c:v>75023</c:v>
                </c:pt>
                <c:pt idx="28">
                  <c:v>46526</c:v>
                </c:pt>
                <c:pt idx="29">
                  <c:v>53875</c:v>
                </c:pt>
                <c:pt idx="30">
                  <c:v>59552</c:v>
                </c:pt>
                <c:pt idx="31">
                  <c:v>63446</c:v>
                </c:pt>
                <c:pt idx="32">
                  <c:v>53439</c:v>
                </c:pt>
                <c:pt idx="33">
                  <c:v>29102</c:v>
                </c:pt>
                <c:pt idx="34">
                  <c:v>38863</c:v>
                </c:pt>
                <c:pt idx="35">
                  <c:v>66404</c:v>
                </c:pt>
                <c:pt idx="36">
                  <c:v>54171</c:v>
                </c:pt>
                <c:pt idx="37">
                  <c:v>59307</c:v>
                </c:pt>
                <c:pt idx="38">
                  <c:v>73050</c:v>
                </c:pt>
                <c:pt idx="39">
                  <c:v>91791</c:v>
                </c:pt>
                <c:pt idx="40">
                  <c:v>93674</c:v>
                </c:pt>
                <c:pt idx="41">
                  <c:v>90667</c:v>
                </c:pt>
                <c:pt idx="42">
                  <c:v>73526</c:v>
                </c:pt>
                <c:pt idx="43">
                  <c:v>56891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FB-4996-B7BE-5398FEB531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8357632"/>
        <c:axId val="558357152"/>
      </c:lineChart>
      <c:lineChart>
        <c:grouping val="standard"/>
        <c:varyColors val="0"/>
        <c:ser>
          <c:idx val="1"/>
          <c:order val="1"/>
          <c:tx>
            <c:strRef>
              <c:f>'Elab (2)'!$N$8</c:f>
              <c:strCache>
                <c:ptCount val="1"/>
                <c:pt idx="0">
                  <c:v>Cumulata %</c:v>
                </c:pt>
              </c:strCache>
            </c:strRef>
          </c:tx>
          <c:spPr>
            <a:ln w="508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'Elab (2)'!$L$9:$L$52</c:f>
              <c:numCache>
                <c:formatCode>General</c:formatCode>
                <c:ptCount val="44"/>
                <c:pt idx="0">
                  <c:v>44</c:v>
                </c:pt>
                <c:pt idx="1">
                  <c:v>43</c:v>
                </c:pt>
                <c:pt idx="2">
                  <c:v>42</c:v>
                </c:pt>
                <c:pt idx="3">
                  <c:v>41</c:v>
                </c:pt>
                <c:pt idx="4">
                  <c:v>40</c:v>
                </c:pt>
                <c:pt idx="5">
                  <c:v>39</c:v>
                </c:pt>
                <c:pt idx="6">
                  <c:v>38</c:v>
                </c:pt>
                <c:pt idx="7">
                  <c:v>37</c:v>
                </c:pt>
                <c:pt idx="8">
                  <c:v>36</c:v>
                </c:pt>
                <c:pt idx="9">
                  <c:v>35</c:v>
                </c:pt>
                <c:pt idx="10">
                  <c:v>34</c:v>
                </c:pt>
                <c:pt idx="11">
                  <c:v>33</c:v>
                </c:pt>
                <c:pt idx="12">
                  <c:v>32</c:v>
                </c:pt>
                <c:pt idx="13">
                  <c:v>31</c:v>
                </c:pt>
                <c:pt idx="14">
                  <c:v>30</c:v>
                </c:pt>
                <c:pt idx="15">
                  <c:v>29</c:v>
                </c:pt>
                <c:pt idx="16">
                  <c:v>28</c:v>
                </c:pt>
                <c:pt idx="17">
                  <c:v>27</c:v>
                </c:pt>
                <c:pt idx="18">
                  <c:v>26</c:v>
                </c:pt>
                <c:pt idx="19">
                  <c:v>25</c:v>
                </c:pt>
                <c:pt idx="20">
                  <c:v>24</c:v>
                </c:pt>
                <c:pt idx="21">
                  <c:v>23</c:v>
                </c:pt>
                <c:pt idx="22">
                  <c:v>22</c:v>
                </c:pt>
                <c:pt idx="23">
                  <c:v>21</c:v>
                </c:pt>
                <c:pt idx="24">
                  <c:v>20</c:v>
                </c:pt>
                <c:pt idx="25">
                  <c:v>19</c:v>
                </c:pt>
                <c:pt idx="26">
                  <c:v>18</c:v>
                </c:pt>
                <c:pt idx="27">
                  <c:v>17</c:v>
                </c:pt>
                <c:pt idx="28">
                  <c:v>16</c:v>
                </c:pt>
                <c:pt idx="29">
                  <c:v>15</c:v>
                </c:pt>
                <c:pt idx="30">
                  <c:v>14</c:v>
                </c:pt>
                <c:pt idx="31">
                  <c:v>13</c:v>
                </c:pt>
                <c:pt idx="32">
                  <c:v>12</c:v>
                </c:pt>
                <c:pt idx="33">
                  <c:v>11</c:v>
                </c:pt>
                <c:pt idx="34">
                  <c:v>10</c:v>
                </c:pt>
                <c:pt idx="35">
                  <c:v>9</c:v>
                </c:pt>
                <c:pt idx="36">
                  <c:v>8</c:v>
                </c:pt>
                <c:pt idx="37">
                  <c:v>7</c:v>
                </c:pt>
                <c:pt idx="38">
                  <c:v>6</c:v>
                </c:pt>
                <c:pt idx="39">
                  <c:v>5</c:v>
                </c:pt>
                <c:pt idx="40">
                  <c:v>4</c:v>
                </c:pt>
                <c:pt idx="41">
                  <c:v>3</c:v>
                </c:pt>
                <c:pt idx="42">
                  <c:v>2</c:v>
                </c:pt>
                <c:pt idx="43">
                  <c:v>1</c:v>
                </c:pt>
              </c:numCache>
            </c:numRef>
          </c:cat>
          <c:val>
            <c:numRef>
              <c:f>'Elab (2)'!$N$9:$N$52</c:f>
              <c:numCache>
                <c:formatCode>General</c:formatCode>
                <c:ptCount val="44"/>
                <c:pt idx="0">
                  <c:v>6.6270314491815767E-3</c:v>
                </c:pt>
                <c:pt idx="1">
                  <c:v>9.1446324724540999E-3</c:v>
                </c:pt>
                <c:pt idx="2">
                  <c:v>1.5370730683242181E-2</c:v>
                </c:pt>
                <c:pt idx="3">
                  <c:v>2.3752994825201764E-2</c:v>
                </c:pt>
                <c:pt idx="4">
                  <c:v>3.1582825989563829E-2</c:v>
                </c:pt>
                <c:pt idx="5">
                  <c:v>3.8836417074453462E-2</c:v>
                </c:pt>
                <c:pt idx="6">
                  <c:v>4.5728573067242075E-2</c:v>
                </c:pt>
                <c:pt idx="7">
                  <c:v>5.2437847231991547E-2</c:v>
                </c:pt>
                <c:pt idx="8">
                  <c:v>6.1881150618876432E-2</c:v>
                </c:pt>
                <c:pt idx="9">
                  <c:v>7.608262795776187E-2</c:v>
                </c:pt>
                <c:pt idx="10">
                  <c:v>8.807004482227998E-2</c:v>
                </c:pt>
                <c:pt idx="11">
                  <c:v>0.10702320326720008</c:v>
                </c:pt>
                <c:pt idx="12">
                  <c:v>0.13335764543433892</c:v>
                </c:pt>
                <c:pt idx="13">
                  <c:v>0.14026441033055079</c:v>
                </c:pt>
                <c:pt idx="14">
                  <c:v>0.18001577761569709</c:v>
                </c:pt>
                <c:pt idx="15">
                  <c:v>0.18689386577555961</c:v>
                </c:pt>
                <c:pt idx="16">
                  <c:v>0.21537473460492113</c:v>
                </c:pt>
                <c:pt idx="17">
                  <c:v>0.25438429423846487</c:v>
                </c:pt>
                <c:pt idx="18">
                  <c:v>0.27027445259897798</c:v>
                </c:pt>
                <c:pt idx="19">
                  <c:v>0.2903995697407406</c:v>
                </c:pt>
                <c:pt idx="20">
                  <c:v>0.30906596082216736</c:v>
                </c:pt>
                <c:pt idx="21">
                  <c:v>0.32299906719446281</c:v>
                </c:pt>
                <c:pt idx="22">
                  <c:v>0.33663133837033887</c:v>
                </c:pt>
                <c:pt idx="23">
                  <c:v>0.35311450999573629</c:v>
                </c:pt>
                <c:pt idx="24">
                  <c:v>0.36927358039333652</c:v>
                </c:pt>
                <c:pt idx="25">
                  <c:v>0.38611981032232645</c:v>
                </c:pt>
                <c:pt idx="26">
                  <c:v>0.41601882492473702</c:v>
                </c:pt>
                <c:pt idx="27">
                  <c:v>0.45661155683296278</c:v>
                </c:pt>
                <c:pt idx="28">
                  <c:v>0.48178540278369941</c:v>
                </c:pt>
                <c:pt idx="29">
                  <c:v>0.51093557581804439</c:v>
                </c:pt>
                <c:pt idx="30">
                  <c:v>0.54315740606475094</c:v>
                </c:pt>
                <c:pt idx="31">
                  <c:v>0.57748616482738768</c:v>
                </c:pt>
                <c:pt idx="32">
                  <c:v>0.60640043112497211</c:v>
                </c:pt>
                <c:pt idx="33">
                  <c:v>0.62214666473324143</c:v>
                </c:pt>
                <c:pt idx="34">
                  <c:v>0.64317428746426231</c:v>
                </c:pt>
                <c:pt idx="35">
                  <c:v>0.67910353275749002</c:v>
                </c:pt>
                <c:pt idx="36">
                  <c:v>0.70841386265899353</c:v>
                </c:pt>
                <c:pt idx="37">
                  <c:v>0.7405031306338965</c:v>
                </c:pt>
                <c:pt idx="38">
                  <c:v>0.7800283304512311</c:v>
                </c:pt>
                <c:pt idx="39">
                  <c:v>0.82969373245578903</c:v>
                </c:pt>
                <c:pt idx="40">
                  <c:v>0.880377970206494</c:v>
                </c:pt>
                <c:pt idx="41">
                  <c:v>0.9294352089722473</c:v>
                </c:pt>
                <c:pt idx="42">
                  <c:v>0.9692179583462287</c:v>
                </c:pt>
                <c:pt idx="43">
                  <c:v>0.99999999999999989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FB-4996-B7BE-5398FEB531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0959664"/>
        <c:axId val="534985359"/>
      </c:lineChart>
      <c:catAx>
        <c:axId val="55835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t" anchorCtr="0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defRPr>
            </a:pPr>
            <a:endParaRPr lang="it-IT"/>
          </a:p>
        </c:txPr>
        <c:crossAx val="558357152"/>
        <c:crosses val="autoZero"/>
        <c:auto val="1"/>
        <c:lblAlgn val="ctr"/>
        <c:lblOffset val="100"/>
        <c:noMultiLvlLbl val="0"/>
      </c:catAx>
      <c:valAx>
        <c:axId val="558357152"/>
        <c:scaling>
          <c:orientation val="minMax"/>
          <c:max val="1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defRPr>
            </a:pPr>
            <a:endParaRPr lang="it-IT"/>
          </a:p>
        </c:txPr>
        <c:crossAx val="558357632"/>
        <c:crosses val="autoZero"/>
        <c:crossBetween val="between"/>
        <c:majorUnit val="5000"/>
      </c:valAx>
      <c:valAx>
        <c:axId val="534985359"/>
        <c:scaling>
          <c:orientation val="minMax"/>
          <c:max val="1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defRPr>
            </a:pPr>
            <a:endParaRPr lang="it-IT"/>
          </a:p>
        </c:txPr>
        <c:crossAx val="370959664"/>
        <c:crosses val="max"/>
        <c:crossBetween val="between"/>
        <c:majorUnit val="5.000000000000001E-2"/>
      </c:valAx>
      <c:catAx>
        <c:axId val="3709596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3498535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alibri Light" panose="020F0302020204030204" pitchFamily="34" charset="0"/>
          <a:ea typeface="Calibri Light" panose="020F0302020204030204" pitchFamily="34" charset="0"/>
          <a:cs typeface="Calibri Light" panose="020F0302020204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defRPr>
            </a:pPr>
            <a:r>
              <a:rPr lang="it-IT" sz="1600" b="1"/>
              <a:t>Comparto pubblico</a:t>
            </a:r>
          </a:p>
          <a:p>
            <a:pPr>
              <a:defRPr/>
            </a:pPr>
            <a:r>
              <a:rPr lang="it-IT" sz="1600"/>
              <a:t>Pensioni di</a:t>
            </a:r>
            <a:r>
              <a:rPr lang="it-IT" sz="1600" baseline="0"/>
              <a:t> Vecchiaia </a:t>
            </a:r>
            <a:r>
              <a:rPr lang="it-IT" sz="1600"/>
              <a:t>esistenti al 1° gennaio 2024, </a:t>
            </a:r>
          </a:p>
          <a:p>
            <a:pPr>
              <a:defRPr/>
            </a:pPr>
            <a:r>
              <a:rPr lang="it-IT" sz="1600"/>
              <a:t>per durata (anni dalla decorrenza)</a:t>
            </a:r>
          </a:p>
        </c:rich>
      </c:tx>
      <c:layout>
        <c:manualLayout>
          <c:xMode val="edge"/>
          <c:yMode val="edge"/>
          <c:x val="0.17382912258667052"/>
          <c:y val="7.149238380939567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9.0816224659034189E-2"/>
          <c:y val="0.10023232210077274"/>
          <c:w val="0.83782554788013464"/>
          <c:h val="0.76823201211279879"/>
        </c:manualLayout>
      </c:layout>
      <c:lineChart>
        <c:grouping val="standard"/>
        <c:varyColors val="0"/>
        <c:ser>
          <c:idx val="0"/>
          <c:order val="0"/>
          <c:tx>
            <c:strRef>
              <c:f>'Elab (2)'!$Q$8</c:f>
              <c:strCache>
                <c:ptCount val="1"/>
                <c:pt idx="0">
                  <c:v>di Vecchiaia</c:v>
                </c:pt>
              </c:strCache>
            </c:strRef>
          </c:tx>
          <c:spPr>
            <a:ln w="508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'Elab (2)'!$L$9:$L$52</c:f>
              <c:numCache>
                <c:formatCode>General</c:formatCode>
                <c:ptCount val="44"/>
                <c:pt idx="0">
                  <c:v>44</c:v>
                </c:pt>
                <c:pt idx="1">
                  <c:v>43</c:v>
                </c:pt>
                <c:pt idx="2">
                  <c:v>42</c:v>
                </c:pt>
                <c:pt idx="3">
                  <c:v>41</c:v>
                </c:pt>
                <c:pt idx="4">
                  <c:v>40</c:v>
                </c:pt>
                <c:pt idx="5">
                  <c:v>39</c:v>
                </c:pt>
                <c:pt idx="6">
                  <c:v>38</c:v>
                </c:pt>
                <c:pt idx="7">
                  <c:v>37</c:v>
                </c:pt>
                <c:pt idx="8">
                  <c:v>36</c:v>
                </c:pt>
                <c:pt idx="9">
                  <c:v>35</c:v>
                </c:pt>
                <c:pt idx="10">
                  <c:v>34</c:v>
                </c:pt>
                <c:pt idx="11">
                  <c:v>33</c:v>
                </c:pt>
                <c:pt idx="12">
                  <c:v>32</c:v>
                </c:pt>
                <c:pt idx="13">
                  <c:v>31</c:v>
                </c:pt>
                <c:pt idx="14">
                  <c:v>30</c:v>
                </c:pt>
                <c:pt idx="15">
                  <c:v>29</c:v>
                </c:pt>
                <c:pt idx="16">
                  <c:v>28</c:v>
                </c:pt>
                <c:pt idx="17">
                  <c:v>27</c:v>
                </c:pt>
                <c:pt idx="18">
                  <c:v>26</c:v>
                </c:pt>
                <c:pt idx="19">
                  <c:v>25</c:v>
                </c:pt>
                <c:pt idx="20">
                  <c:v>24</c:v>
                </c:pt>
                <c:pt idx="21">
                  <c:v>23</c:v>
                </c:pt>
                <c:pt idx="22">
                  <c:v>22</c:v>
                </c:pt>
                <c:pt idx="23">
                  <c:v>21</c:v>
                </c:pt>
                <c:pt idx="24">
                  <c:v>20</c:v>
                </c:pt>
                <c:pt idx="25">
                  <c:v>19</c:v>
                </c:pt>
                <c:pt idx="26">
                  <c:v>18</c:v>
                </c:pt>
                <c:pt idx="27">
                  <c:v>17</c:v>
                </c:pt>
                <c:pt idx="28">
                  <c:v>16</c:v>
                </c:pt>
                <c:pt idx="29">
                  <c:v>15</c:v>
                </c:pt>
                <c:pt idx="30">
                  <c:v>14</c:v>
                </c:pt>
                <c:pt idx="31">
                  <c:v>13</c:v>
                </c:pt>
                <c:pt idx="32">
                  <c:v>12</c:v>
                </c:pt>
                <c:pt idx="33">
                  <c:v>11</c:v>
                </c:pt>
                <c:pt idx="34">
                  <c:v>10</c:v>
                </c:pt>
                <c:pt idx="35">
                  <c:v>9</c:v>
                </c:pt>
                <c:pt idx="36">
                  <c:v>8</c:v>
                </c:pt>
                <c:pt idx="37">
                  <c:v>7</c:v>
                </c:pt>
                <c:pt idx="38">
                  <c:v>6</c:v>
                </c:pt>
                <c:pt idx="39">
                  <c:v>5</c:v>
                </c:pt>
                <c:pt idx="40">
                  <c:v>4</c:v>
                </c:pt>
                <c:pt idx="41">
                  <c:v>3</c:v>
                </c:pt>
                <c:pt idx="42">
                  <c:v>2</c:v>
                </c:pt>
                <c:pt idx="43">
                  <c:v>1</c:v>
                </c:pt>
              </c:numCache>
            </c:numRef>
          </c:cat>
          <c:val>
            <c:numRef>
              <c:f>'Elab (2)'!$Q$9:$Q$52</c:f>
              <c:numCache>
                <c:formatCode>#,##0</c:formatCode>
                <c:ptCount val="44"/>
                <c:pt idx="0">
                  <c:v>1063</c:v>
                </c:pt>
                <c:pt idx="1">
                  <c:v>450</c:v>
                </c:pt>
                <c:pt idx="2">
                  <c:v>1147</c:v>
                </c:pt>
                <c:pt idx="3">
                  <c:v>829</c:v>
                </c:pt>
                <c:pt idx="4">
                  <c:v>174</c:v>
                </c:pt>
                <c:pt idx="5">
                  <c:v>251</c:v>
                </c:pt>
                <c:pt idx="6">
                  <c:v>338</c:v>
                </c:pt>
                <c:pt idx="7">
                  <c:v>586</c:v>
                </c:pt>
                <c:pt idx="8">
                  <c:v>1004</c:v>
                </c:pt>
                <c:pt idx="9">
                  <c:v>1599</c:v>
                </c:pt>
                <c:pt idx="10">
                  <c:v>1974</c:v>
                </c:pt>
                <c:pt idx="11">
                  <c:v>3054</c:v>
                </c:pt>
                <c:pt idx="12">
                  <c:v>4218</c:v>
                </c:pt>
                <c:pt idx="13">
                  <c:v>4674</c:v>
                </c:pt>
                <c:pt idx="14">
                  <c:v>5686</c:v>
                </c:pt>
                <c:pt idx="15">
                  <c:v>5085</c:v>
                </c:pt>
                <c:pt idx="16">
                  <c:v>5283</c:v>
                </c:pt>
                <c:pt idx="17">
                  <c:v>6254</c:v>
                </c:pt>
                <c:pt idx="18">
                  <c:v>4690</c:v>
                </c:pt>
                <c:pt idx="19">
                  <c:v>5418</c:v>
                </c:pt>
                <c:pt idx="20">
                  <c:v>6297</c:v>
                </c:pt>
                <c:pt idx="21">
                  <c:v>6104</c:v>
                </c:pt>
                <c:pt idx="22">
                  <c:v>8658</c:v>
                </c:pt>
                <c:pt idx="23">
                  <c:v>10859</c:v>
                </c:pt>
                <c:pt idx="24">
                  <c:v>11849</c:v>
                </c:pt>
                <c:pt idx="25">
                  <c:v>11943</c:v>
                </c:pt>
                <c:pt idx="26">
                  <c:v>15649</c:v>
                </c:pt>
                <c:pt idx="27">
                  <c:v>16493</c:v>
                </c:pt>
                <c:pt idx="28">
                  <c:v>14418</c:v>
                </c:pt>
                <c:pt idx="29">
                  <c:v>20474</c:v>
                </c:pt>
                <c:pt idx="30">
                  <c:v>19619</c:v>
                </c:pt>
                <c:pt idx="31">
                  <c:v>17956</c:v>
                </c:pt>
                <c:pt idx="32">
                  <c:v>18459</c:v>
                </c:pt>
                <c:pt idx="33">
                  <c:v>9955</c:v>
                </c:pt>
                <c:pt idx="34">
                  <c:v>12640</c:v>
                </c:pt>
                <c:pt idx="35">
                  <c:v>13136</c:v>
                </c:pt>
                <c:pt idx="36">
                  <c:v>9557</c:v>
                </c:pt>
                <c:pt idx="37">
                  <c:v>15810</c:v>
                </c:pt>
                <c:pt idx="38">
                  <c:v>31802</c:v>
                </c:pt>
                <c:pt idx="39">
                  <c:v>20148</c:v>
                </c:pt>
                <c:pt idx="40">
                  <c:v>29245</c:v>
                </c:pt>
                <c:pt idx="41">
                  <c:v>27642</c:v>
                </c:pt>
                <c:pt idx="42">
                  <c:v>28039</c:v>
                </c:pt>
                <c:pt idx="43">
                  <c:v>27737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E50-473E-9CE5-37C636670E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8357632"/>
        <c:axId val="558357152"/>
      </c:lineChart>
      <c:lineChart>
        <c:grouping val="standard"/>
        <c:varyColors val="0"/>
        <c:ser>
          <c:idx val="1"/>
          <c:order val="1"/>
          <c:tx>
            <c:strRef>
              <c:f>'Elab (2)'!$R$8</c:f>
              <c:strCache>
                <c:ptCount val="1"/>
                <c:pt idx="0">
                  <c:v>Cumulata %</c:v>
                </c:pt>
              </c:strCache>
            </c:strRef>
          </c:tx>
          <c:spPr>
            <a:ln w="508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'Elab (2)'!$L$9:$L$52</c:f>
              <c:numCache>
                <c:formatCode>General</c:formatCode>
                <c:ptCount val="44"/>
                <c:pt idx="0">
                  <c:v>44</c:v>
                </c:pt>
                <c:pt idx="1">
                  <c:v>43</c:v>
                </c:pt>
                <c:pt idx="2">
                  <c:v>42</c:v>
                </c:pt>
                <c:pt idx="3">
                  <c:v>41</c:v>
                </c:pt>
                <c:pt idx="4">
                  <c:v>40</c:v>
                </c:pt>
                <c:pt idx="5">
                  <c:v>39</c:v>
                </c:pt>
                <c:pt idx="6">
                  <c:v>38</c:v>
                </c:pt>
                <c:pt idx="7">
                  <c:v>37</c:v>
                </c:pt>
                <c:pt idx="8">
                  <c:v>36</c:v>
                </c:pt>
                <c:pt idx="9">
                  <c:v>35</c:v>
                </c:pt>
                <c:pt idx="10">
                  <c:v>34</c:v>
                </c:pt>
                <c:pt idx="11">
                  <c:v>33</c:v>
                </c:pt>
                <c:pt idx="12">
                  <c:v>32</c:v>
                </c:pt>
                <c:pt idx="13">
                  <c:v>31</c:v>
                </c:pt>
                <c:pt idx="14">
                  <c:v>30</c:v>
                </c:pt>
                <c:pt idx="15">
                  <c:v>29</c:v>
                </c:pt>
                <c:pt idx="16">
                  <c:v>28</c:v>
                </c:pt>
                <c:pt idx="17">
                  <c:v>27</c:v>
                </c:pt>
                <c:pt idx="18">
                  <c:v>26</c:v>
                </c:pt>
                <c:pt idx="19">
                  <c:v>25</c:v>
                </c:pt>
                <c:pt idx="20">
                  <c:v>24</c:v>
                </c:pt>
                <c:pt idx="21">
                  <c:v>23</c:v>
                </c:pt>
                <c:pt idx="22">
                  <c:v>22</c:v>
                </c:pt>
                <c:pt idx="23">
                  <c:v>21</c:v>
                </c:pt>
                <c:pt idx="24">
                  <c:v>20</c:v>
                </c:pt>
                <c:pt idx="25">
                  <c:v>19</c:v>
                </c:pt>
                <c:pt idx="26">
                  <c:v>18</c:v>
                </c:pt>
                <c:pt idx="27">
                  <c:v>17</c:v>
                </c:pt>
                <c:pt idx="28">
                  <c:v>16</c:v>
                </c:pt>
                <c:pt idx="29">
                  <c:v>15</c:v>
                </c:pt>
                <c:pt idx="30">
                  <c:v>14</c:v>
                </c:pt>
                <c:pt idx="31">
                  <c:v>13</c:v>
                </c:pt>
                <c:pt idx="32">
                  <c:v>12</c:v>
                </c:pt>
                <c:pt idx="33">
                  <c:v>11</c:v>
                </c:pt>
                <c:pt idx="34">
                  <c:v>10</c:v>
                </c:pt>
                <c:pt idx="35">
                  <c:v>9</c:v>
                </c:pt>
                <c:pt idx="36">
                  <c:v>8</c:v>
                </c:pt>
                <c:pt idx="37">
                  <c:v>7</c:v>
                </c:pt>
                <c:pt idx="38">
                  <c:v>6</c:v>
                </c:pt>
                <c:pt idx="39">
                  <c:v>5</c:v>
                </c:pt>
                <c:pt idx="40">
                  <c:v>4</c:v>
                </c:pt>
                <c:pt idx="41">
                  <c:v>3</c:v>
                </c:pt>
                <c:pt idx="42">
                  <c:v>2</c:v>
                </c:pt>
                <c:pt idx="43">
                  <c:v>1</c:v>
                </c:pt>
              </c:numCache>
            </c:numRef>
          </c:cat>
          <c:val>
            <c:numRef>
              <c:f>'Elab (2)'!$R$9:$R$52</c:f>
              <c:numCache>
                <c:formatCode>General</c:formatCode>
                <c:ptCount val="44"/>
                <c:pt idx="0">
                  <c:v>2.3196134995832115E-3</c:v>
                </c:pt>
                <c:pt idx="1">
                  <c:v>3.3015759406109114E-3</c:v>
                </c:pt>
                <c:pt idx="2">
                  <c:v>5.8044890958526274E-3</c:v>
                </c:pt>
                <c:pt idx="3">
                  <c:v>7.6134821261014344E-3</c:v>
                </c:pt>
                <c:pt idx="4">
                  <c:v>7.9931742699654793E-3</c:v>
                </c:pt>
                <c:pt idx="5">
                  <c:v>8.5408910981831527E-3</c:v>
                </c:pt>
                <c:pt idx="6">
                  <c:v>9.2784539983328477E-3</c:v>
                </c:pt>
                <c:pt idx="7">
                  <c:v>1.0557187310426697E-2</c:v>
                </c:pt>
                <c:pt idx="8">
                  <c:v>1.2748054623297388E-2</c:v>
                </c:pt>
                <c:pt idx="9">
                  <c:v>1.6237294497082482E-2</c:v>
                </c:pt>
                <c:pt idx="10">
                  <c:v>2.0544836405057325E-2</c:v>
                </c:pt>
                <c:pt idx="11">
                  <c:v>2.7209088171498648E-2</c:v>
                </c:pt>
                <c:pt idx="12">
                  <c:v>3.6413349452064953E-2</c:v>
                </c:pt>
                <c:pt idx="13">
                  <c:v>4.6612666006205998E-2</c:v>
                </c:pt>
                <c:pt idx="14">
                  <c:v>5.9020306983280452E-2</c:v>
                </c:pt>
                <c:pt idx="15">
                  <c:v>7.0116482566893457E-2</c:v>
                </c:pt>
                <c:pt idx="16">
                  <c:v>8.1644721624558658E-2</c:v>
                </c:pt>
                <c:pt idx="17">
                  <c:v>9.5291817416085847E-2</c:v>
                </c:pt>
                <c:pt idx="18">
                  <c:v>0.10552604819035233</c:v>
                </c:pt>
                <c:pt idx="19">
                  <c:v>0.11734887598032584</c:v>
                </c:pt>
                <c:pt idx="20">
                  <c:v>0.13108980373844012</c:v>
                </c:pt>
                <c:pt idx="21">
                  <c:v>0.1444095787162914</c:v>
                </c:pt>
                <c:pt idx="22">
                  <c:v>0.16330253608166434</c:v>
                </c:pt>
                <c:pt idx="23">
                  <c:v>0.18699838085304166</c:v>
                </c:pt>
                <c:pt idx="24">
                  <c:v>0.21285454299467993</c:v>
                </c:pt>
                <c:pt idx="25">
                  <c:v>0.23891582617955509</c:v>
                </c:pt>
                <c:pt idx="26">
                  <c:v>0.27306411560098282</c:v>
                </c:pt>
                <c:pt idx="27">
                  <c:v>0.30905413013402694</c:v>
                </c:pt>
                <c:pt idx="28">
                  <c:v>0.34051620674455446</c:v>
                </c:pt>
                <c:pt idx="29">
                  <c:v>0.38519331567255699</c:v>
                </c:pt>
                <c:pt idx="30">
                  <c:v>0.42800469596260687</c:v>
                </c:pt>
                <c:pt idx="31">
                  <c:v>0.46718717949836996</c:v>
                </c:pt>
                <c:pt idx="32">
                  <c:v>0.50746727882932618</c:v>
                </c:pt>
                <c:pt idx="33">
                  <c:v>0.52919047016361676</c:v>
                </c:pt>
                <c:pt idx="34">
                  <c:v>0.55677270406270596</c:v>
                </c:pt>
                <c:pt idx="35">
                  <c:v>0.58543727878568341</c:v>
                </c:pt>
                <c:pt idx="36">
                  <c:v>0.60629197889435393</c:v>
                </c:pt>
                <c:pt idx="37">
                  <c:v>0.64079159265579377</c:v>
                </c:pt>
                <c:pt idx="38">
                  <c:v>0.71018796943260032</c:v>
                </c:pt>
                <c:pt idx="39">
                  <c:v>0.75415370112554725</c:v>
                </c:pt>
                <c:pt idx="40">
                  <c:v>0.81797034909855859</c:v>
                </c:pt>
                <c:pt idx="41">
                  <c:v>0.87828902864275349</c:v>
                </c:pt>
                <c:pt idx="42">
                  <c:v>0.93947401727381052</c:v>
                </c:pt>
                <c:pt idx="43">
                  <c:v>1.0000000000000002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50-473E-9CE5-37C636670E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0959664"/>
        <c:axId val="534985359"/>
      </c:lineChart>
      <c:catAx>
        <c:axId val="55835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t" anchorCtr="0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defRPr>
            </a:pPr>
            <a:endParaRPr lang="it-IT"/>
          </a:p>
        </c:txPr>
        <c:crossAx val="558357152"/>
        <c:crosses val="autoZero"/>
        <c:auto val="1"/>
        <c:lblAlgn val="ctr"/>
        <c:lblOffset val="100"/>
        <c:noMultiLvlLbl val="0"/>
      </c:catAx>
      <c:valAx>
        <c:axId val="558357152"/>
        <c:scaling>
          <c:orientation val="minMax"/>
          <c:max val="3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defRPr>
            </a:pPr>
            <a:endParaRPr lang="it-IT"/>
          </a:p>
        </c:txPr>
        <c:crossAx val="558357632"/>
        <c:crosses val="autoZero"/>
        <c:crossBetween val="between"/>
        <c:majorUnit val="2500"/>
      </c:valAx>
      <c:valAx>
        <c:axId val="534985359"/>
        <c:scaling>
          <c:orientation val="minMax"/>
          <c:max val="1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defRPr>
            </a:pPr>
            <a:endParaRPr lang="it-IT"/>
          </a:p>
        </c:txPr>
        <c:crossAx val="370959664"/>
        <c:crosses val="max"/>
        <c:crossBetween val="between"/>
        <c:majorUnit val="5.000000000000001E-2"/>
      </c:valAx>
      <c:catAx>
        <c:axId val="3709596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3498535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alibri Light" panose="020F0302020204030204" pitchFamily="34" charset="0"/>
          <a:ea typeface="Calibri Light" panose="020F0302020204030204" pitchFamily="34" charset="0"/>
          <a:cs typeface="Calibri Light" panose="020F0302020204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defRPr>
            </a:pPr>
            <a:r>
              <a:rPr lang="it-IT" sz="1600"/>
              <a:t>Pensioni Anticipate</a:t>
            </a:r>
            <a:r>
              <a:rPr lang="it-IT" sz="1600" baseline="0"/>
              <a:t> </a:t>
            </a:r>
            <a:r>
              <a:rPr lang="it-IT" sz="1600"/>
              <a:t>esistenti al 1° gennaio 2024 </a:t>
            </a:r>
          </a:p>
          <a:p>
            <a:pPr>
              <a:defRPr/>
            </a:pPr>
            <a:r>
              <a:rPr lang="it-IT" sz="1600"/>
              <a:t>per durata (anni dalla decorrenza)</a:t>
            </a:r>
          </a:p>
        </c:rich>
      </c:tx>
      <c:layout>
        <c:manualLayout>
          <c:xMode val="edge"/>
          <c:yMode val="edge"/>
          <c:x val="0.1886503067484662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9.0816224659034189E-2"/>
          <c:y val="0.11102767205599148"/>
          <c:w val="0.83782554788013464"/>
          <c:h val="0.7574366621575801"/>
        </c:manualLayout>
      </c:layout>
      <c:lineChart>
        <c:grouping val="standard"/>
        <c:varyColors val="0"/>
        <c:ser>
          <c:idx val="0"/>
          <c:order val="0"/>
          <c:tx>
            <c:strRef>
              <c:f>'Elab (3)'!$M$8</c:f>
              <c:strCache>
                <c:ptCount val="1"/>
                <c:pt idx="0">
                  <c:v>Anticipate</c:v>
                </c:pt>
              </c:strCache>
            </c:strRef>
          </c:tx>
          <c:spPr>
            <a:ln w="5080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'Elab (3)'!$L$9:$L$52</c:f>
              <c:numCache>
                <c:formatCode>General</c:formatCode>
                <c:ptCount val="44"/>
                <c:pt idx="0">
                  <c:v>44</c:v>
                </c:pt>
                <c:pt idx="1">
                  <c:v>43</c:v>
                </c:pt>
                <c:pt idx="2">
                  <c:v>42</c:v>
                </c:pt>
                <c:pt idx="3">
                  <c:v>41</c:v>
                </c:pt>
                <c:pt idx="4">
                  <c:v>40</c:v>
                </c:pt>
                <c:pt idx="5">
                  <c:v>39</c:v>
                </c:pt>
                <c:pt idx="6">
                  <c:v>38</c:v>
                </c:pt>
                <c:pt idx="7">
                  <c:v>37</c:v>
                </c:pt>
                <c:pt idx="8">
                  <c:v>36</c:v>
                </c:pt>
                <c:pt idx="9">
                  <c:v>35</c:v>
                </c:pt>
                <c:pt idx="10">
                  <c:v>34</c:v>
                </c:pt>
                <c:pt idx="11">
                  <c:v>33</c:v>
                </c:pt>
                <c:pt idx="12">
                  <c:v>32</c:v>
                </c:pt>
                <c:pt idx="13">
                  <c:v>31</c:v>
                </c:pt>
                <c:pt idx="14">
                  <c:v>30</c:v>
                </c:pt>
                <c:pt idx="15">
                  <c:v>29</c:v>
                </c:pt>
                <c:pt idx="16">
                  <c:v>28</c:v>
                </c:pt>
                <c:pt idx="17">
                  <c:v>27</c:v>
                </c:pt>
                <c:pt idx="18">
                  <c:v>26</c:v>
                </c:pt>
                <c:pt idx="19">
                  <c:v>25</c:v>
                </c:pt>
                <c:pt idx="20">
                  <c:v>24</c:v>
                </c:pt>
                <c:pt idx="21">
                  <c:v>23</c:v>
                </c:pt>
                <c:pt idx="22">
                  <c:v>22</c:v>
                </c:pt>
                <c:pt idx="23">
                  <c:v>21</c:v>
                </c:pt>
                <c:pt idx="24">
                  <c:v>20</c:v>
                </c:pt>
                <c:pt idx="25">
                  <c:v>19</c:v>
                </c:pt>
                <c:pt idx="26">
                  <c:v>18</c:v>
                </c:pt>
                <c:pt idx="27">
                  <c:v>17</c:v>
                </c:pt>
                <c:pt idx="28">
                  <c:v>16</c:v>
                </c:pt>
                <c:pt idx="29">
                  <c:v>15</c:v>
                </c:pt>
                <c:pt idx="30">
                  <c:v>14</c:v>
                </c:pt>
                <c:pt idx="31">
                  <c:v>13</c:v>
                </c:pt>
                <c:pt idx="32">
                  <c:v>12</c:v>
                </c:pt>
                <c:pt idx="33">
                  <c:v>11</c:v>
                </c:pt>
                <c:pt idx="34">
                  <c:v>10</c:v>
                </c:pt>
                <c:pt idx="35">
                  <c:v>9</c:v>
                </c:pt>
                <c:pt idx="36">
                  <c:v>8</c:v>
                </c:pt>
                <c:pt idx="37">
                  <c:v>7</c:v>
                </c:pt>
                <c:pt idx="38">
                  <c:v>6</c:v>
                </c:pt>
                <c:pt idx="39">
                  <c:v>5</c:v>
                </c:pt>
                <c:pt idx="40">
                  <c:v>4</c:v>
                </c:pt>
                <c:pt idx="41">
                  <c:v>3</c:v>
                </c:pt>
                <c:pt idx="42">
                  <c:v>2</c:v>
                </c:pt>
                <c:pt idx="43">
                  <c:v>1</c:v>
                </c:pt>
              </c:numCache>
            </c:numRef>
          </c:cat>
          <c:val>
            <c:numRef>
              <c:f>'Elab (3)'!$M$9:$M$52</c:f>
              <c:numCache>
                <c:formatCode>#,##0</c:formatCode>
                <c:ptCount val="44"/>
                <c:pt idx="0">
                  <c:v>18830</c:v>
                </c:pt>
                <c:pt idx="1">
                  <c:v>8619</c:v>
                </c:pt>
                <c:pt idx="2">
                  <c:v>17534</c:v>
                </c:pt>
                <c:pt idx="3">
                  <c:v>23941</c:v>
                </c:pt>
                <c:pt idx="4">
                  <c:v>26291</c:v>
                </c:pt>
                <c:pt idx="5">
                  <c:v>27589</c:v>
                </c:pt>
                <c:pt idx="6">
                  <c:v>30402</c:v>
                </c:pt>
                <c:pt idx="7">
                  <c:v>35504</c:v>
                </c:pt>
                <c:pt idx="8">
                  <c:v>47942</c:v>
                </c:pt>
                <c:pt idx="9">
                  <c:v>61641</c:v>
                </c:pt>
                <c:pt idx="10">
                  <c:v>66652</c:v>
                </c:pt>
                <c:pt idx="11">
                  <c:v>93860</c:v>
                </c:pt>
                <c:pt idx="12">
                  <c:v>207338</c:v>
                </c:pt>
                <c:pt idx="13">
                  <c:v>45711</c:v>
                </c:pt>
                <c:pt idx="14">
                  <c:v>229121</c:v>
                </c:pt>
                <c:pt idx="15">
                  <c:v>100755</c:v>
                </c:pt>
                <c:pt idx="16">
                  <c:v>233115</c:v>
                </c:pt>
                <c:pt idx="17">
                  <c:v>221996</c:v>
                </c:pt>
                <c:pt idx="18">
                  <c:v>123151</c:v>
                </c:pt>
                <c:pt idx="19">
                  <c:v>167809</c:v>
                </c:pt>
                <c:pt idx="20">
                  <c:v>144421</c:v>
                </c:pt>
                <c:pt idx="21">
                  <c:v>171245</c:v>
                </c:pt>
                <c:pt idx="22">
                  <c:v>181464</c:v>
                </c:pt>
                <c:pt idx="23">
                  <c:v>197406</c:v>
                </c:pt>
                <c:pt idx="24">
                  <c:v>211862</c:v>
                </c:pt>
                <c:pt idx="25">
                  <c:v>153055</c:v>
                </c:pt>
                <c:pt idx="26">
                  <c:v>238757</c:v>
                </c:pt>
                <c:pt idx="27">
                  <c:v>227891</c:v>
                </c:pt>
                <c:pt idx="28">
                  <c:v>233362</c:v>
                </c:pt>
                <c:pt idx="29">
                  <c:v>152680</c:v>
                </c:pt>
                <c:pt idx="30">
                  <c:v>222422</c:v>
                </c:pt>
                <c:pt idx="31">
                  <c:v>203844</c:v>
                </c:pt>
                <c:pt idx="32">
                  <c:v>168253</c:v>
                </c:pt>
                <c:pt idx="33">
                  <c:v>130408</c:v>
                </c:pt>
                <c:pt idx="34">
                  <c:v>125552</c:v>
                </c:pt>
                <c:pt idx="35">
                  <c:v>224495</c:v>
                </c:pt>
                <c:pt idx="36">
                  <c:v>176622</c:v>
                </c:pt>
                <c:pt idx="37">
                  <c:v>220912</c:v>
                </c:pt>
                <c:pt idx="38">
                  <c:v>239220</c:v>
                </c:pt>
                <c:pt idx="39">
                  <c:v>326177</c:v>
                </c:pt>
                <c:pt idx="40">
                  <c:v>323787</c:v>
                </c:pt>
                <c:pt idx="41">
                  <c:v>327453</c:v>
                </c:pt>
                <c:pt idx="42">
                  <c:v>286685</c:v>
                </c:pt>
                <c:pt idx="43">
                  <c:v>230867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B4-4495-8AC1-316D8E2F27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8357632"/>
        <c:axId val="558357152"/>
      </c:lineChart>
      <c:lineChart>
        <c:grouping val="standard"/>
        <c:varyColors val="0"/>
        <c:ser>
          <c:idx val="1"/>
          <c:order val="1"/>
          <c:tx>
            <c:strRef>
              <c:f>'Elab (3)'!$N$8</c:f>
              <c:strCache>
                <c:ptCount val="1"/>
                <c:pt idx="0">
                  <c:v>Cumulata %</c:v>
                </c:pt>
              </c:strCache>
            </c:strRef>
          </c:tx>
          <c:spPr>
            <a:ln w="508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'Elab (3)'!$L$9:$L$52</c:f>
              <c:numCache>
                <c:formatCode>General</c:formatCode>
                <c:ptCount val="44"/>
                <c:pt idx="0">
                  <c:v>44</c:v>
                </c:pt>
                <c:pt idx="1">
                  <c:v>43</c:v>
                </c:pt>
                <c:pt idx="2">
                  <c:v>42</c:v>
                </c:pt>
                <c:pt idx="3">
                  <c:v>41</c:v>
                </c:pt>
                <c:pt idx="4">
                  <c:v>40</c:v>
                </c:pt>
                <c:pt idx="5">
                  <c:v>39</c:v>
                </c:pt>
                <c:pt idx="6">
                  <c:v>38</c:v>
                </c:pt>
                <c:pt idx="7">
                  <c:v>37</c:v>
                </c:pt>
                <c:pt idx="8">
                  <c:v>36</c:v>
                </c:pt>
                <c:pt idx="9">
                  <c:v>35</c:v>
                </c:pt>
                <c:pt idx="10">
                  <c:v>34</c:v>
                </c:pt>
                <c:pt idx="11">
                  <c:v>33</c:v>
                </c:pt>
                <c:pt idx="12">
                  <c:v>32</c:v>
                </c:pt>
                <c:pt idx="13">
                  <c:v>31</c:v>
                </c:pt>
                <c:pt idx="14">
                  <c:v>30</c:v>
                </c:pt>
                <c:pt idx="15">
                  <c:v>29</c:v>
                </c:pt>
                <c:pt idx="16">
                  <c:v>28</c:v>
                </c:pt>
                <c:pt idx="17">
                  <c:v>27</c:v>
                </c:pt>
                <c:pt idx="18">
                  <c:v>26</c:v>
                </c:pt>
                <c:pt idx="19">
                  <c:v>25</c:v>
                </c:pt>
                <c:pt idx="20">
                  <c:v>24</c:v>
                </c:pt>
                <c:pt idx="21">
                  <c:v>23</c:v>
                </c:pt>
                <c:pt idx="22">
                  <c:v>22</c:v>
                </c:pt>
                <c:pt idx="23">
                  <c:v>21</c:v>
                </c:pt>
                <c:pt idx="24">
                  <c:v>20</c:v>
                </c:pt>
                <c:pt idx="25">
                  <c:v>19</c:v>
                </c:pt>
                <c:pt idx="26">
                  <c:v>18</c:v>
                </c:pt>
                <c:pt idx="27">
                  <c:v>17</c:v>
                </c:pt>
                <c:pt idx="28">
                  <c:v>16</c:v>
                </c:pt>
                <c:pt idx="29">
                  <c:v>15</c:v>
                </c:pt>
                <c:pt idx="30">
                  <c:v>14</c:v>
                </c:pt>
                <c:pt idx="31">
                  <c:v>13</c:v>
                </c:pt>
                <c:pt idx="32">
                  <c:v>12</c:v>
                </c:pt>
                <c:pt idx="33">
                  <c:v>11</c:v>
                </c:pt>
                <c:pt idx="34">
                  <c:v>10</c:v>
                </c:pt>
                <c:pt idx="35">
                  <c:v>9</c:v>
                </c:pt>
                <c:pt idx="36">
                  <c:v>8</c:v>
                </c:pt>
                <c:pt idx="37">
                  <c:v>7</c:v>
                </c:pt>
                <c:pt idx="38">
                  <c:v>6</c:v>
                </c:pt>
                <c:pt idx="39">
                  <c:v>5</c:v>
                </c:pt>
                <c:pt idx="40">
                  <c:v>4</c:v>
                </c:pt>
                <c:pt idx="41">
                  <c:v>3</c:v>
                </c:pt>
                <c:pt idx="42">
                  <c:v>2</c:v>
                </c:pt>
                <c:pt idx="43">
                  <c:v>1</c:v>
                </c:pt>
              </c:numCache>
            </c:numRef>
          </c:cat>
          <c:val>
            <c:numRef>
              <c:f>'Elab (3)'!$N$9:$N$52</c:f>
              <c:numCache>
                <c:formatCode>General</c:formatCode>
                <c:ptCount val="44"/>
                <c:pt idx="0">
                  <c:v>2.726361483100106E-3</c:v>
                </c:pt>
                <c:pt idx="1">
                  <c:v>3.974290831100096E-3</c:v>
                </c:pt>
                <c:pt idx="2">
                  <c:v>6.5130068292242205E-3</c:v>
                </c:pt>
                <c:pt idx="3">
                  <c:v>9.9793807148800696E-3</c:v>
                </c:pt>
                <c:pt idx="4">
                  <c:v>1.3786006830237738E-2</c:v>
                </c:pt>
                <c:pt idx="5">
                  <c:v>1.7780568006937093E-2</c:v>
                </c:pt>
                <c:pt idx="6">
                  <c:v>2.2182418341998668E-2</c:v>
                </c:pt>
                <c:pt idx="7">
                  <c:v>2.7322977985970318E-2</c:v>
                </c:pt>
                <c:pt idx="8">
                  <c:v>3.4264413048253124E-2</c:v>
                </c:pt>
                <c:pt idx="9">
                  <c:v>4.3189301427423263E-2</c:v>
                </c:pt>
                <c:pt idx="10">
                  <c:v>5.2839723390863957E-2</c:v>
                </c:pt>
                <c:pt idx="11">
                  <c:v>6.6429542233337455E-2</c:v>
                </c:pt>
                <c:pt idx="12">
                  <c:v>9.6449634489471803E-2</c:v>
                </c:pt>
                <c:pt idx="13">
                  <c:v>0.10306804711581216</c:v>
                </c:pt>
                <c:pt idx="14">
                  <c:v>0.1362420603590081</c:v>
                </c:pt>
                <c:pt idx="15">
                  <c:v>0.15083019372224502</c:v>
                </c:pt>
                <c:pt idx="16">
                  <c:v>0.1845824909677512</c:v>
                </c:pt>
                <c:pt idx="17">
                  <c:v>0.21672488840812779</c:v>
                </c:pt>
                <c:pt idx="18">
                  <c:v>0.23455569791451447</c:v>
                </c:pt>
                <c:pt idx="19">
                  <c:v>0.25885245809069851</c:v>
                </c:pt>
                <c:pt idx="20">
                  <c:v>0.27976291224634375</c:v>
                </c:pt>
                <c:pt idx="21">
                  <c:v>0.30455716461880672</c:v>
                </c:pt>
                <c:pt idx="22">
                  <c:v>0.33083100743183264</c:v>
                </c:pt>
                <c:pt idx="23">
                  <c:v>0.35941306345588253</c:v>
                </c:pt>
                <c:pt idx="24">
                  <c:v>0.39008817745123858</c:v>
                </c:pt>
                <c:pt idx="25">
                  <c:v>0.41224873277762664</c:v>
                </c:pt>
                <c:pt idx="26">
                  <c:v>0.44681792495078287</c:v>
                </c:pt>
                <c:pt idx="27">
                  <c:v>0.47981384872907107</c:v>
                </c:pt>
                <c:pt idx="28">
                  <c:v>0.51360190865574162</c:v>
                </c:pt>
                <c:pt idx="29">
                  <c:v>0.53570816841356017</c:v>
                </c:pt>
                <c:pt idx="30">
                  <c:v>0.56791224561983167</c:v>
                </c:pt>
                <c:pt idx="31">
                  <c:v>0.59742644796508171</c:v>
                </c:pt>
                <c:pt idx="32">
                  <c:v>0.621787494094452</c:v>
                </c:pt>
                <c:pt idx="33">
                  <c:v>0.6406690314437945</c:v>
                </c:pt>
                <c:pt idx="34">
                  <c:v>0.65884747737720839</c:v>
                </c:pt>
                <c:pt idx="35">
                  <c:v>0.69135170048653172</c:v>
                </c:pt>
                <c:pt idx="36">
                  <c:v>0.716924478918189</c:v>
                </c:pt>
                <c:pt idx="37">
                  <c:v>0.74890992596835415</c:v>
                </c:pt>
                <c:pt idx="38">
                  <c:v>0.78354615507017078</c:v>
                </c:pt>
                <c:pt idx="39">
                  <c:v>0.83077273018823472</c:v>
                </c:pt>
                <c:pt idx="40">
                  <c:v>0.87765326154928269</c:v>
                </c:pt>
                <c:pt idx="41">
                  <c:v>0.92506458638866551</c:v>
                </c:pt>
                <c:pt idx="42">
                  <c:v>0.96657318658954461</c:v>
                </c:pt>
                <c:pt idx="43">
                  <c:v>0.99999999999999989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B4-4495-8AC1-316D8E2F27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0959664"/>
        <c:axId val="534985359"/>
      </c:lineChart>
      <c:catAx>
        <c:axId val="55835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t" anchorCtr="0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defRPr>
            </a:pPr>
            <a:endParaRPr lang="it-IT"/>
          </a:p>
        </c:txPr>
        <c:crossAx val="558357152"/>
        <c:crosses val="autoZero"/>
        <c:auto val="1"/>
        <c:lblAlgn val="ctr"/>
        <c:lblOffset val="100"/>
        <c:noMultiLvlLbl val="0"/>
      </c:catAx>
      <c:valAx>
        <c:axId val="558357152"/>
        <c:scaling>
          <c:orientation val="minMax"/>
          <c:max val="35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defRPr>
            </a:pPr>
            <a:endParaRPr lang="it-IT"/>
          </a:p>
        </c:txPr>
        <c:crossAx val="558357632"/>
        <c:crosses val="autoZero"/>
        <c:crossBetween val="between"/>
        <c:majorUnit val="30000"/>
      </c:valAx>
      <c:valAx>
        <c:axId val="534985359"/>
        <c:scaling>
          <c:orientation val="minMax"/>
          <c:max val="1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defRPr>
            </a:pPr>
            <a:endParaRPr lang="it-IT"/>
          </a:p>
        </c:txPr>
        <c:crossAx val="370959664"/>
        <c:crosses val="max"/>
        <c:crossBetween val="between"/>
        <c:majorUnit val="5.000000000000001E-2"/>
      </c:valAx>
      <c:catAx>
        <c:axId val="3709596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3498535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alibri Light" panose="020F0302020204030204" pitchFamily="34" charset="0"/>
          <a:ea typeface="Calibri Light" panose="020F0302020204030204" pitchFamily="34" charset="0"/>
          <a:cs typeface="Calibri Light" panose="020F0302020204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defRPr>
            </a:pPr>
            <a:r>
              <a:rPr lang="it-IT" sz="1600"/>
              <a:t>Pensioni di</a:t>
            </a:r>
            <a:r>
              <a:rPr lang="it-IT" sz="1600" baseline="0"/>
              <a:t> Vecchiaia </a:t>
            </a:r>
            <a:r>
              <a:rPr lang="it-IT" sz="1600"/>
              <a:t>esistenti al 1° gennaio 2024 </a:t>
            </a:r>
          </a:p>
          <a:p>
            <a:pPr>
              <a:defRPr/>
            </a:pPr>
            <a:r>
              <a:rPr lang="it-IT" sz="1600"/>
              <a:t>per durata (anni dalla decorrenza)</a:t>
            </a:r>
          </a:p>
        </c:rich>
      </c:tx>
      <c:layout>
        <c:manualLayout>
          <c:xMode val="edge"/>
          <c:yMode val="edge"/>
          <c:x val="0.1676941532615171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9.0816224659034189E-2"/>
          <c:y val="0.10023232210077274"/>
          <c:w val="0.83782554788013464"/>
          <c:h val="0.76823201211279879"/>
        </c:manualLayout>
      </c:layout>
      <c:lineChart>
        <c:grouping val="standard"/>
        <c:varyColors val="0"/>
        <c:ser>
          <c:idx val="0"/>
          <c:order val="0"/>
          <c:tx>
            <c:strRef>
              <c:f>'Elab (3)'!$Q$8</c:f>
              <c:strCache>
                <c:ptCount val="1"/>
                <c:pt idx="0">
                  <c:v>di Vecchiaia</c:v>
                </c:pt>
              </c:strCache>
            </c:strRef>
          </c:tx>
          <c:spPr>
            <a:ln w="508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'Elab (3)'!$L$9:$L$52</c:f>
              <c:numCache>
                <c:formatCode>General</c:formatCode>
                <c:ptCount val="44"/>
                <c:pt idx="0">
                  <c:v>44</c:v>
                </c:pt>
                <c:pt idx="1">
                  <c:v>43</c:v>
                </c:pt>
                <c:pt idx="2">
                  <c:v>42</c:v>
                </c:pt>
                <c:pt idx="3">
                  <c:v>41</c:v>
                </c:pt>
                <c:pt idx="4">
                  <c:v>40</c:v>
                </c:pt>
                <c:pt idx="5">
                  <c:v>39</c:v>
                </c:pt>
                <c:pt idx="6">
                  <c:v>38</c:v>
                </c:pt>
                <c:pt idx="7">
                  <c:v>37</c:v>
                </c:pt>
                <c:pt idx="8">
                  <c:v>36</c:v>
                </c:pt>
                <c:pt idx="9">
                  <c:v>35</c:v>
                </c:pt>
                <c:pt idx="10">
                  <c:v>34</c:v>
                </c:pt>
                <c:pt idx="11">
                  <c:v>33</c:v>
                </c:pt>
                <c:pt idx="12">
                  <c:v>32</c:v>
                </c:pt>
                <c:pt idx="13">
                  <c:v>31</c:v>
                </c:pt>
                <c:pt idx="14">
                  <c:v>30</c:v>
                </c:pt>
                <c:pt idx="15">
                  <c:v>29</c:v>
                </c:pt>
                <c:pt idx="16">
                  <c:v>28</c:v>
                </c:pt>
                <c:pt idx="17">
                  <c:v>27</c:v>
                </c:pt>
                <c:pt idx="18">
                  <c:v>26</c:v>
                </c:pt>
                <c:pt idx="19">
                  <c:v>25</c:v>
                </c:pt>
                <c:pt idx="20">
                  <c:v>24</c:v>
                </c:pt>
                <c:pt idx="21">
                  <c:v>23</c:v>
                </c:pt>
                <c:pt idx="22">
                  <c:v>22</c:v>
                </c:pt>
                <c:pt idx="23">
                  <c:v>21</c:v>
                </c:pt>
                <c:pt idx="24">
                  <c:v>20</c:v>
                </c:pt>
                <c:pt idx="25">
                  <c:v>19</c:v>
                </c:pt>
                <c:pt idx="26">
                  <c:v>18</c:v>
                </c:pt>
                <c:pt idx="27">
                  <c:v>17</c:v>
                </c:pt>
                <c:pt idx="28">
                  <c:v>16</c:v>
                </c:pt>
                <c:pt idx="29">
                  <c:v>15</c:v>
                </c:pt>
                <c:pt idx="30">
                  <c:v>14</c:v>
                </c:pt>
                <c:pt idx="31">
                  <c:v>13</c:v>
                </c:pt>
                <c:pt idx="32">
                  <c:v>12</c:v>
                </c:pt>
                <c:pt idx="33">
                  <c:v>11</c:v>
                </c:pt>
                <c:pt idx="34">
                  <c:v>10</c:v>
                </c:pt>
                <c:pt idx="35">
                  <c:v>9</c:v>
                </c:pt>
                <c:pt idx="36">
                  <c:v>8</c:v>
                </c:pt>
                <c:pt idx="37">
                  <c:v>7</c:v>
                </c:pt>
                <c:pt idx="38">
                  <c:v>6</c:v>
                </c:pt>
                <c:pt idx="39">
                  <c:v>5</c:v>
                </c:pt>
                <c:pt idx="40">
                  <c:v>4</c:v>
                </c:pt>
                <c:pt idx="41">
                  <c:v>3</c:v>
                </c:pt>
                <c:pt idx="42">
                  <c:v>2</c:v>
                </c:pt>
                <c:pt idx="43">
                  <c:v>1</c:v>
                </c:pt>
              </c:numCache>
            </c:numRef>
          </c:cat>
          <c:val>
            <c:numRef>
              <c:f>'Elab (3)'!$Q$9:$Q$52</c:f>
              <c:numCache>
                <c:formatCode>#,##0</c:formatCode>
                <c:ptCount val="44"/>
                <c:pt idx="0">
                  <c:v>13198</c:v>
                </c:pt>
                <c:pt idx="1">
                  <c:v>7060</c:v>
                </c:pt>
                <c:pt idx="2">
                  <c:v>10510</c:v>
                </c:pt>
                <c:pt idx="3">
                  <c:v>13850</c:v>
                </c:pt>
                <c:pt idx="4">
                  <c:v>17246</c:v>
                </c:pt>
                <c:pt idx="5">
                  <c:v>24107</c:v>
                </c:pt>
                <c:pt idx="6">
                  <c:v>30450</c:v>
                </c:pt>
                <c:pt idx="7">
                  <c:v>39085</c:v>
                </c:pt>
                <c:pt idx="8">
                  <c:v>50153</c:v>
                </c:pt>
                <c:pt idx="9">
                  <c:v>61995</c:v>
                </c:pt>
                <c:pt idx="10">
                  <c:v>76654</c:v>
                </c:pt>
                <c:pt idx="11">
                  <c:v>88805</c:v>
                </c:pt>
                <c:pt idx="12">
                  <c:v>103976</c:v>
                </c:pt>
                <c:pt idx="13">
                  <c:v>110795</c:v>
                </c:pt>
                <c:pt idx="14">
                  <c:v>55286</c:v>
                </c:pt>
                <c:pt idx="15">
                  <c:v>86915</c:v>
                </c:pt>
                <c:pt idx="16">
                  <c:v>81153</c:v>
                </c:pt>
                <c:pt idx="17">
                  <c:v>60603</c:v>
                </c:pt>
                <c:pt idx="18">
                  <c:v>91875</c:v>
                </c:pt>
                <c:pt idx="19">
                  <c:v>88715</c:v>
                </c:pt>
                <c:pt idx="20">
                  <c:v>71770</c:v>
                </c:pt>
                <c:pt idx="21">
                  <c:v>130827</c:v>
                </c:pt>
                <c:pt idx="22">
                  <c:v>138901</c:v>
                </c:pt>
                <c:pt idx="23">
                  <c:v>149575</c:v>
                </c:pt>
                <c:pt idx="24">
                  <c:v>157444</c:v>
                </c:pt>
                <c:pt idx="25">
                  <c:v>156561</c:v>
                </c:pt>
                <c:pt idx="26">
                  <c:v>201352</c:v>
                </c:pt>
                <c:pt idx="27">
                  <c:v>197732</c:v>
                </c:pt>
                <c:pt idx="28">
                  <c:v>108113</c:v>
                </c:pt>
                <c:pt idx="29">
                  <c:v>186302</c:v>
                </c:pt>
                <c:pt idx="30">
                  <c:v>180805</c:v>
                </c:pt>
                <c:pt idx="31">
                  <c:v>128429</c:v>
                </c:pt>
                <c:pt idx="32">
                  <c:v>148053</c:v>
                </c:pt>
                <c:pt idx="33">
                  <c:v>116571</c:v>
                </c:pt>
                <c:pt idx="34">
                  <c:v>107931</c:v>
                </c:pt>
                <c:pt idx="35">
                  <c:v>122152</c:v>
                </c:pt>
                <c:pt idx="36">
                  <c:v>95704</c:v>
                </c:pt>
                <c:pt idx="37">
                  <c:v>143849</c:v>
                </c:pt>
                <c:pt idx="38">
                  <c:v>156992</c:v>
                </c:pt>
                <c:pt idx="39">
                  <c:v>121240</c:v>
                </c:pt>
                <c:pt idx="40">
                  <c:v>212611</c:v>
                </c:pt>
                <c:pt idx="41">
                  <c:v>227981</c:v>
                </c:pt>
                <c:pt idx="42">
                  <c:v>236493</c:v>
                </c:pt>
                <c:pt idx="43">
                  <c:v>215708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A8-4E13-8BC6-CFCFECEEDB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8357632"/>
        <c:axId val="558357152"/>
      </c:lineChart>
      <c:lineChart>
        <c:grouping val="standard"/>
        <c:varyColors val="0"/>
        <c:ser>
          <c:idx val="1"/>
          <c:order val="1"/>
          <c:tx>
            <c:strRef>
              <c:f>'Elab (3)'!$R$8</c:f>
              <c:strCache>
                <c:ptCount val="1"/>
                <c:pt idx="0">
                  <c:v>Cumulata %</c:v>
                </c:pt>
              </c:strCache>
            </c:strRef>
          </c:tx>
          <c:spPr>
            <a:ln w="508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'Elab (3)'!$L$9:$L$52</c:f>
              <c:numCache>
                <c:formatCode>General</c:formatCode>
                <c:ptCount val="44"/>
                <c:pt idx="0">
                  <c:v>44</c:v>
                </c:pt>
                <c:pt idx="1">
                  <c:v>43</c:v>
                </c:pt>
                <c:pt idx="2">
                  <c:v>42</c:v>
                </c:pt>
                <c:pt idx="3">
                  <c:v>41</c:v>
                </c:pt>
                <c:pt idx="4">
                  <c:v>40</c:v>
                </c:pt>
                <c:pt idx="5">
                  <c:v>39</c:v>
                </c:pt>
                <c:pt idx="6">
                  <c:v>38</c:v>
                </c:pt>
                <c:pt idx="7">
                  <c:v>37</c:v>
                </c:pt>
                <c:pt idx="8">
                  <c:v>36</c:v>
                </c:pt>
                <c:pt idx="9">
                  <c:v>35</c:v>
                </c:pt>
                <c:pt idx="10">
                  <c:v>34</c:v>
                </c:pt>
                <c:pt idx="11">
                  <c:v>33</c:v>
                </c:pt>
                <c:pt idx="12">
                  <c:v>32</c:v>
                </c:pt>
                <c:pt idx="13">
                  <c:v>31</c:v>
                </c:pt>
                <c:pt idx="14">
                  <c:v>30</c:v>
                </c:pt>
                <c:pt idx="15">
                  <c:v>29</c:v>
                </c:pt>
                <c:pt idx="16">
                  <c:v>28</c:v>
                </c:pt>
                <c:pt idx="17">
                  <c:v>27</c:v>
                </c:pt>
                <c:pt idx="18">
                  <c:v>26</c:v>
                </c:pt>
                <c:pt idx="19">
                  <c:v>25</c:v>
                </c:pt>
                <c:pt idx="20">
                  <c:v>24</c:v>
                </c:pt>
                <c:pt idx="21">
                  <c:v>23</c:v>
                </c:pt>
                <c:pt idx="22">
                  <c:v>22</c:v>
                </c:pt>
                <c:pt idx="23">
                  <c:v>21</c:v>
                </c:pt>
                <c:pt idx="24">
                  <c:v>20</c:v>
                </c:pt>
                <c:pt idx="25">
                  <c:v>19</c:v>
                </c:pt>
                <c:pt idx="26">
                  <c:v>18</c:v>
                </c:pt>
                <c:pt idx="27">
                  <c:v>17</c:v>
                </c:pt>
                <c:pt idx="28">
                  <c:v>16</c:v>
                </c:pt>
                <c:pt idx="29">
                  <c:v>15</c:v>
                </c:pt>
                <c:pt idx="30">
                  <c:v>14</c:v>
                </c:pt>
                <c:pt idx="31">
                  <c:v>13</c:v>
                </c:pt>
                <c:pt idx="32">
                  <c:v>12</c:v>
                </c:pt>
                <c:pt idx="33">
                  <c:v>11</c:v>
                </c:pt>
                <c:pt idx="34">
                  <c:v>10</c:v>
                </c:pt>
                <c:pt idx="35">
                  <c:v>9</c:v>
                </c:pt>
                <c:pt idx="36">
                  <c:v>8</c:v>
                </c:pt>
                <c:pt idx="37">
                  <c:v>7</c:v>
                </c:pt>
                <c:pt idx="38">
                  <c:v>6</c:v>
                </c:pt>
                <c:pt idx="39">
                  <c:v>5</c:v>
                </c:pt>
                <c:pt idx="40">
                  <c:v>4</c:v>
                </c:pt>
                <c:pt idx="41">
                  <c:v>3</c:v>
                </c:pt>
                <c:pt idx="42">
                  <c:v>2</c:v>
                </c:pt>
                <c:pt idx="43">
                  <c:v>1</c:v>
                </c:pt>
              </c:numCache>
            </c:numRef>
          </c:cat>
          <c:val>
            <c:numRef>
              <c:f>'Elab (3)'!$R$9:$R$52</c:f>
              <c:numCache>
                <c:formatCode>General</c:formatCode>
                <c:ptCount val="44"/>
                <c:pt idx="0">
                  <c:v>2.7350380590555187E-3</c:v>
                </c:pt>
                <c:pt idx="1">
                  <c:v>4.1980906955862022E-3</c:v>
                </c:pt>
                <c:pt idx="2">
                  <c:v>6.3760911502515685E-3</c:v>
                </c:pt>
                <c:pt idx="3">
                  <c:v>9.2462439853719606E-3</c:v>
                </c:pt>
                <c:pt idx="4">
                  <c:v>1.282015415103884E-2</c:v>
                </c:pt>
                <c:pt idx="5">
                  <c:v>1.7815877934161388E-2</c:v>
                </c:pt>
                <c:pt idx="6">
                  <c:v>2.4126069546393587E-2</c:v>
                </c:pt>
                <c:pt idx="7">
                  <c:v>3.2225703016478827E-2</c:v>
                </c:pt>
                <c:pt idx="8">
                  <c:v>4.2618971979640777E-2</c:v>
                </c:pt>
                <c:pt idx="9">
                  <c:v>5.5466273424643574E-2</c:v>
                </c:pt>
                <c:pt idx="10">
                  <c:v>7.1351377787338049E-2</c:v>
                </c:pt>
                <c:pt idx="11">
                  <c:v>8.9754549088628038E-2</c:v>
                </c:pt>
                <c:pt idx="12">
                  <c:v>0.11130162570844593</c:v>
                </c:pt>
                <c:pt idx="13">
                  <c:v>0.1342618122331509</c:v>
                </c:pt>
                <c:pt idx="14">
                  <c:v>0.14571879921094627</c:v>
                </c:pt>
                <c:pt idx="15">
                  <c:v>0.16373030344664943</c:v>
                </c:pt>
                <c:pt idx="16">
                  <c:v>0.18054774121044187</c:v>
                </c:pt>
                <c:pt idx="17">
                  <c:v>0.19310657675317119</c:v>
                </c:pt>
                <c:pt idx="18">
                  <c:v>0.21214594799697523</c:v>
                </c:pt>
                <c:pt idx="19">
                  <c:v>0.23053046848561823</c:v>
                </c:pt>
                <c:pt idx="20">
                  <c:v>0.24540345541533595</c:v>
                </c:pt>
                <c:pt idx="21">
                  <c:v>0.272514898372758</c:v>
                </c:pt>
                <c:pt idx="22">
                  <c:v>0.30129952645586683</c:v>
                </c:pt>
                <c:pt idx="23">
                  <c:v>0.33229614091890891</c:v>
                </c:pt>
                <c:pt idx="24">
                  <c:v>0.36492345810105298</c:v>
                </c:pt>
                <c:pt idx="25">
                  <c:v>0.39736779008800488</c:v>
                </c:pt>
                <c:pt idx="26">
                  <c:v>0.4390942170668613</c:v>
                </c:pt>
                <c:pt idx="27">
                  <c:v>0.48007046691480537</c:v>
                </c:pt>
                <c:pt idx="28">
                  <c:v>0.50247485922263002</c:v>
                </c:pt>
                <c:pt idx="29">
                  <c:v>0.54108245586440618</c:v>
                </c:pt>
                <c:pt idx="30">
                  <c:v>0.57855090231595441</c:v>
                </c:pt>
                <c:pt idx="31">
                  <c:v>0.6051654047319599</c:v>
                </c:pt>
                <c:pt idx="32">
                  <c:v>0.63584661323001612</c:v>
                </c:pt>
                <c:pt idx="33">
                  <c:v>0.66000376746415468</c:v>
                </c:pt>
                <c:pt idx="34">
                  <c:v>0.68237044368418209</c:v>
                </c:pt>
                <c:pt idx="35">
                  <c:v>0.7076841555336858</c:v>
                </c:pt>
                <c:pt idx="36">
                  <c:v>0.72751701523999357</c:v>
                </c:pt>
                <c:pt idx="37">
                  <c:v>0.75732702355618375</c:v>
                </c:pt>
                <c:pt idx="38">
                  <c:v>0.7898606722125896</c:v>
                </c:pt>
                <c:pt idx="39">
                  <c:v>0.81498538916060381</c:v>
                </c:pt>
                <c:pt idx="40">
                  <c:v>0.85904503280159883</c:v>
                </c:pt>
                <c:pt idx="41">
                  <c:v>0.90628982078019682</c:v>
                </c:pt>
                <c:pt idx="42">
                  <c:v>0.95529856117269696</c:v>
                </c:pt>
                <c:pt idx="43">
                  <c:v>1.0000000000000002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A8-4E13-8BC6-CFCFECEEDB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0959664"/>
        <c:axId val="534985359"/>
      </c:lineChart>
      <c:catAx>
        <c:axId val="55835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t" anchorCtr="0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defRPr>
            </a:pPr>
            <a:endParaRPr lang="it-IT"/>
          </a:p>
        </c:txPr>
        <c:crossAx val="558357152"/>
        <c:crosses val="autoZero"/>
        <c:auto val="1"/>
        <c:lblAlgn val="ctr"/>
        <c:lblOffset val="100"/>
        <c:noMultiLvlLbl val="0"/>
      </c:catAx>
      <c:valAx>
        <c:axId val="558357152"/>
        <c:scaling>
          <c:orientation val="minMax"/>
          <c:max val="25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defRPr>
            </a:pPr>
            <a:endParaRPr lang="it-IT"/>
          </a:p>
        </c:txPr>
        <c:crossAx val="558357632"/>
        <c:crosses val="autoZero"/>
        <c:crossBetween val="between"/>
        <c:majorUnit val="10000"/>
      </c:valAx>
      <c:valAx>
        <c:axId val="534985359"/>
        <c:scaling>
          <c:orientation val="minMax"/>
          <c:max val="1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defRPr>
            </a:pPr>
            <a:endParaRPr lang="it-IT"/>
          </a:p>
        </c:txPr>
        <c:crossAx val="370959664"/>
        <c:crosses val="max"/>
        <c:crossBetween val="between"/>
        <c:majorUnit val="5.000000000000001E-2"/>
      </c:valAx>
      <c:catAx>
        <c:axId val="3709596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3498535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alibri Light" panose="020F0302020204030204" pitchFamily="34" charset="0"/>
          <a:ea typeface="Calibri Light" panose="020F0302020204030204" pitchFamily="34" charset="0"/>
          <a:cs typeface="Calibri Light" panose="020F0302020204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defRPr>
            </a:pPr>
            <a:r>
              <a:rPr lang="it-IT" sz="1600" b="1"/>
              <a:t>Comparti privato</a:t>
            </a:r>
            <a:r>
              <a:rPr lang="it-IT" sz="1600" b="1" baseline="0"/>
              <a:t> e pubblico</a:t>
            </a:r>
            <a:br>
              <a:rPr lang="it-IT" sz="1600"/>
            </a:br>
            <a:r>
              <a:rPr lang="it-IT" sz="1600"/>
              <a:t>Pensioni esistenti al 1° gennaio 2024, </a:t>
            </a:r>
          </a:p>
          <a:p>
            <a:pPr>
              <a:defRPr/>
            </a:pPr>
            <a:r>
              <a:rPr lang="it-IT" sz="1600"/>
              <a:t>per durata (anni dalla decorrenza)</a:t>
            </a:r>
          </a:p>
        </c:rich>
      </c:tx>
      <c:layout>
        <c:manualLayout>
          <c:xMode val="edge"/>
          <c:yMode val="edge"/>
          <c:x val="0.26870420742861684"/>
          <c:y val="9.532317841252756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9.0816224659034189E-2"/>
          <c:y val="0.10023232210077274"/>
          <c:w val="0.83782554788013464"/>
          <c:h val="0.76823201211279879"/>
        </c:manualLayout>
      </c:layout>
      <c:lineChart>
        <c:grouping val="standard"/>
        <c:varyColors val="0"/>
        <c:ser>
          <c:idx val="0"/>
          <c:order val="0"/>
          <c:tx>
            <c:strRef>
              <c:f>'Elab (4)'!$D$8</c:f>
              <c:strCache>
                <c:ptCount val="1"/>
                <c:pt idx="0">
                  <c:v>Anticipate e di Vecchiaia</c:v>
                </c:pt>
              </c:strCache>
            </c:strRef>
          </c:tx>
          <c:spPr>
            <a:ln w="508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12"/>
              <c:layout>
                <c:manualLayout>
                  <c:x val="-0.10707070707070711"/>
                  <c:y val="-7.625854273002209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anno = 1992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3876-4A5B-AE8F-D9465222BCF4}"/>
                </c:ext>
              </c:extLst>
            </c:dLbl>
            <c:dLbl>
              <c:idx val="31"/>
              <c:layout>
                <c:manualLayout>
                  <c:x val="-0.12525252525252534"/>
                  <c:y val="0.14246049013752246"/>
                </c:manualLayout>
              </c:layout>
              <c:tx>
                <c:rich>
                  <a:bodyPr/>
                  <a:lstStyle/>
                  <a:p>
                    <a:r>
                      <a:rPr lang="en-US" sz="1200"/>
                      <a:t>anno = 2011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3876-4A5B-AE8F-D9465222BCF4}"/>
                </c:ext>
              </c:extLst>
            </c:dLbl>
            <c:dLbl>
              <c:idx val="39"/>
              <c:layout>
                <c:manualLayout>
                  <c:x val="-0.1393939393939394"/>
                  <c:y val="-8.102470165064842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anno = 2019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3876-4A5B-AE8F-D9465222BCF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 Light" panose="020F0302020204030204" pitchFamily="34" charset="0"/>
                    <a:ea typeface="Calibri Light" panose="020F0302020204030204" pitchFamily="34" charset="0"/>
                    <a:cs typeface="Calibri Light" panose="020F030202020403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'Elab (4)'!$C$9:$C$52</c:f>
              <c:numCache>
                <c:formatCode>General</c:formatCode>
                <c:ptCount val="44"/>
                <c:pt idx="0">
                  <c:v>44</c:v>
                </c:pt>
                <c:pt idx="1">
                  <c:v>43</c:v>
                </c:pt>
                <c:pt idx="2">
                  <c:v>42</c:v>
                </c:pt>
                <c:pt idx="3">
                  <c:v>41</c:v>
                </c:pt>
                <c:pt idx="4">
                  <c:v>40</c:v>
                </c:pt>
                <c:pt idx="5">
                  <c:v>39</c:v>
                </c:pt>
                <c:pt idx="6">
                  <c:v>38</c:v>
                </c:pt>
                <c:pt idx="7">
                  <c:v>37</c:v>
                </c:pt>
                <c:pt idx="8">
                  <c:v>36</c:v>
                </c:pt>
                <c:pt idx="9">
                  <c:v>35</c:v>
                </c:pt>
                <c:pt idx="10">
                  <c:v>34</c:v>
                </c:pt>
                <c:pt idx="11">
                  <c:v>33</c:v>
                </c:pt>
                <c:pt idx="12">
                  <c:v>32</c:v>
                </c:pt>
                <c:pt idx="13">
                  <c:v>31</c:v>
                </c:pt>
                <c:pt idx="14">
                  <c:v>30</c:v>
                </c:pt>
                <c:pt idx="15">
                  <c:v>29</c:v>
                </c:pt>
                <c:pt idx="16">
                  <c:v>28</c:v>
                </c:pt>
                <c:pt idx="17">
                  <c:v>27</c:v>
                </c:pt>
                <c:pt idx="18">
                  <c:v>26</c:v>
                </c:pt>
                <c:pt idx="19">
                  <c:v>25</c:v>
                </c:pt>
                <c:pt idx="20">
                  <c:v>24</c:v>
                </c:pt>
                <c:pt idx="21">
                  <c:v>23</c:v>
                </c:pt>
                <c:pt idx="22">
                  <c:v>22</c:v>
                </c:pt>
                <c:pt idx="23">
                  <c:v>21</c:v>
                </c:pt>
                <c:pt idx="24">
                  <c:v>20</c:v>
                </c:pt>
                <c:pt idx="25">
                  <c:v>19</c:v>
                </c:pt>
                <c:pt idx="26">
                  <c:v>18</c:v>
                </c:pt>
                <c:pt idx="27">
                  <c:v>17</c:v>
                </c:pt>
                <c:pt idx="28">
                  <c:v>16</c:v>
                </c:pt>
                <c:pt idx="29">
                  <c:v>15</c:v>
                </c:pt>
                <c:pt idx="30">
                  <c:v>14</c:v>
                </c:pt>
                <c:pt idx="31">
                  <c:v>13</c:v>
                </c:pt>
                <c:pt idx="32">
                  <c:v>12</c:v>
                </c:pt>
                <c:pt idx="33">
                  <c:v>11</c:v>
                </c:pt>
                <c:pt idx="34">
                  <c:v>10</c:v>
                </c:pt>
                <c:pt idx="35">
                  <c:v>9</c:v>
                </c:pt>
                <c:pt idx="36">
                  <c:v>8</c:v>
                </c:pt>
                <c:pt idx="37">
                  <c:v>7</c:v>
                </c:pt>
                <c:pt idx="38">
                  <c:v>6</c:v>
                </c:pt>
                <c:pt idx="39">
                  <c:v>5</c:v>
                </c:pt>
                <c:pt idx="40">
                  <c:v>4</c:v>
                </c:pt>
                <c:pt idx="41">
                  <c:v>3</c:v>
                </c:pt>
                <c:pt idx="42">
                  <c:v>2</c:v>
                </c:pt>
                <c:pt idx="43">
                  <c:v>1</c:v>
                </c:pt>
              </c:numCache>
            </c:numRef>
          </c:cat>
          <c:val>
            <c:numRef>
              <c:f>'Elab (4)'!$D$9:$D$52</c:f>
              <c:numCache>
                <c:formatCode>#,##0</c:formatCode>
                <c:ptCount val="44"/>
                <c:pt idx="0">
                  <c:v>32028</c:v>
                </c:pt>
                <c:pt idx="1">
                  <c:v>15679</c:v>
                </c:pt>
                <c:pt idx="2">
                  <c:v>28044</c:v>
                </c:pt>
                <c:pt idx="3">
                  <c:v>37791</c:v>
                </c:pt>
                <c:pt idx="4">
                  <c:v>43537</c:v>
                </c:pt>
                <c:pt idx="5">
                  <c:v>51696</c:v>
                </c:pt>
                <c:pt idx="6">
                  <c:v>60852</c:v>
                </c:pt>
                <c:pt idx="7">
                  <c:v>74589</c:v>
                </c:pt>
                <c:pt idx="8">
                  <c:v>98095</c:v>
                </c:pt>
                <c:pt idx="9">
                  <c:v>123636</c:v>
                </c:pt>
                <c:pt idx="10">
                  <c:v>143306</c:v>
                </c:pt>
                <c:pt idx="11">
                  <c:v>182665</c:v>
                </c:pt>
                <c:pt idx="12">
                  <c:v>311314</c:v>
                </c:pt>
                <c:pt idx="13">
                  <c:v>156506</c:v>
                </c:pt>
                <c:pt idx="14">
                  <c:v>284407</c:v>
                </c:pt>
                <c:pt idx="15">
                  <c:v>187670</c:v>
                </c:pt>
                <c:pt idx="16">
                  <c:v>314268</c:v>
                </c:pt>
                <c:pt idx="17">
                  <c:v>282599</c:v>
                </c:pt>
                <c:pt idx="18">
                  <c:v>215026</c:v>
                </c:pt>
                <c:pt idx="19">
                  <c:v>256524</c:v>
                </c:pt>
                <c:pt idx="20">
                  <c:v>216191</c:v>
                </c:pt>
                <c:pt idx="21">
                  <c:v>302072</c:v>
                </c:pt>
                <c:pt idx="22">
                  <c:v>320365</c:v>
                </c:pt>
                <c:pt idx="23">
                  <c:v>346981</c:v>
                </c:pt>
                <c:pt idx="24">
                  <c:v>369306</c:v>
                </c:pt>
                <c:pt idx="25">
                  <c:v>309616</c:v>
                </c:pt>
                <c:pt idx="26">
                  <c:v>440109</c:v>
                </c:pt>
                <c:pt idx="27">
                  <c:v>425623</c:v>
                </c:pt>
                <c:pt idx="28">
                  <c:v>341475</c:v>
                </c:pt>
                <c:pt idx="29">
                  <c:v>338982</c:v>
                </c:pt>
                <c:pt idx="30">
                  <c:v>403227</c:v>
                </c:pt>
                <c:pt idx="31">
                  <c:v>332273</c:v>
                </c:pt>
                <c:pt idx="32">
                  <c:v>316306</c:v>
                </c:pt>
                <c:pt idx="33">
                  <c:v>246979</c:v>
                </c:pt>
                <c:pt idx="34">
                  <c:v>233483</c:v>
                </c:pt>
                <c:pt idx="35">
                  <c:v>346647</c:v>
                </c:pt>
                <c:pt idx="36">
                  <c:v>272326</c:v>
                </c:pt>
                <c:pt idx="37">
                  <c:v>364761</c:v>
                </c:pt>
                <c:pt idx="38">
                  <c:v>396212</c:v>
                </c:pt>
                <c:pt idx="39">
                  <c:v>447417</c:v>
                </c:pt>
                <c:pt idx="40">
                  <c:v>536398</c:v>
                </c:pt>
                <c:pt idx="41">
                  <c:v>555434</c:v>
                </c:pt>
                <c:pt idx="42">
                  <c:v>523178</c:v>
                </c:pt>
                <c:pt idx="43">
                  <c:v>446575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76-4A5B-AE8F-D9465222BC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8357632"/>
        <c:axId val="558357152"/>
      </c:lineChart>
      <c:lineChart>
        <c:grouping val="standard"/>
        <c:varyColors val="0"/>
        <c:ser>
          <c:idx val="1"/>
          <c:order val="1"/>
          <c:tx>
            <c:strRef>
              <c:f>'Elab (4)'!$E$8</c:f>
              <c:strCache>
                <c:ptCount val="1"/>
                <c:pt idx="0">
                  <c:v>Cumulata %</c:v>
                </c:pt>
              </c:strCache>
            </c:strRef>
          </c:tx>
          <c:spPr>
            <a:ln w="508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'Elab (4)'!$C$9:$C$52</c:f>
              <c:numCache>
                <c:formatCode>General</c:formatCode>
                <c:ptCount val="44"/>
                <c:pt idx="0">
                  <c:v>44</c:v>
                </c:pt>
                <c:pt idx="1">
                  <c:v>43</c:v>
                </c:pt>
                <c:pt idx="2">
                  <c:v>42</c:v>
                </c:pt>
                <c:pt idx="3">
                  <c:v>41</c:v>
                </c:pt>
                <c:pt idx="4">
                  <c:v>40</c:v>
                </c:pt>
                <c:pt idx="5">
                  <c:v>39</c:v>
                </c:pt>
                <c:pt idx="6">
                  <c:v>38</c:v>
                </c:pt>
                <c:pt idx="7">
                  <c:v>37</c:v>
                </c:pt>
                <c:pt idx="8">
                  <c:v>36</c:v>
                </c:pt>
                <c:pt idx="9">
                  <c:v>35</c:v>
                </c:pt>
                <c:pt idx="10">
                  <c:v>34</c:v>
                </c:pt>
                <c:pt idx="11">
                  <c:v>33</c:v>
                </c:pt>
                <c:pt idx="12">
                  <c:v>32</c:v>
                </c:pt>
                <c:pt idx="13">
                  <c:v>31</c:v>
                </c:pt>
                <c:pt idx="14">
                  <c:v>30</c:v>
                </c:pt>
                <c:pt idx="15">
                  <c:v>29</c:v>
                </c:pt>
                <c:pt idx="16">
                  <c:v>28</c:v>
                </c:pt>
                <c:pt idx="17">
                  <c:v>27</c:v>
                </c:pt>
                <c:pt idx="18">
                  <c:v>26</c:v>
                </c:pt>
                <c:pt idx="19">
                  <c:v>25</c:v>
                </c:pt>
                <c:pt idx="20">
                  <c:v>24</c:v>
                </c:pt>
                <c:pt idx="21">
                  <c:v>23</c:v>
                </c:pt>
                <c:pt idx="22">
                  <c:v>22</c:v>
                </c:pt>
                <c:pt idx="23">
                  <c:v>21</c:v>
                </c:pt>
                <c:pt idx="24">
                  <c:v>20</c:v>
                </c:pt>
                <c:pt idx="25">
                  <c:v>19</c:v>
                </c:pt>
                <c:pt idx="26">
                  <c:v>18</c:v>
                </c:pt>
                <c:pt idx="27">
                  <c:v>17</c:v>
                </c:pt>
                <c:pt idx="28">
                  <c:v>16</c:v>
                </c:pt>
                <c:pt idx="29">
                  <c:v>15</c:v>
                </c:pt>
                <c:pt idx="30">
                  <c:v>14</c:v>
                </c:pt>
                <c:pt idx="31">
                  <c:v>13</c:v>
                </c:pt>
                <c:pt idx="32">
                  <c:v>12</c:v>
                </c:pt>
                <c:pt idx="33">
                  <c:v>11</c:v>
                </c:pt>
                <c:pt idx="34">
                  <c:v>10</c:v>
                </c:pt>
                <c:pt idx="35">
                  <c:v>9</c:v>
                </c:pt>
                <c:pt idx="36">
                  <c:v>8</c:v>
                </c:pt>
                <c:pt idx="37">
                  <c:v>7</c:v>
                </c:pt>
                <c:pt idx="38">
                  <c:v>6</c:v>
                </c:pt>
                <c:pt idx="39">
                  <c:v>5</c:v>
                </c:pt>
                <c:pt idx="40">
                  <c:v>4</c:v>
                </c:pt>
                <c:pt idx="41">
                  <c:v>3</c:v>
                </c:pt>
                <c:pt idx="42">
                  <c:v>2</c:v>
                </c:pt>
                <c:pt idx="43">
                  <c:v>1</c:v>
                </c:pt>
              </c:numCache>
            </c:numRef>
          </c:cat>
          <c:val>
            <c:numRef>
              <c:f>'Elab (4)'!$E$9:$E$52</c:f>
              <c:numCache>
                <c:formatCode>General</c:formatCode>
                <c:ptCount val="44"/>
                <c:pt idx="0">
                  <c:v>2.7299302226152914E-3</c:v>
                </c:pt>
                <c:pt idx="1">
                  <c:v>4.0663413616306892E-3</c:v>
                </c:pt>
                <c:pt idx="2">
                  <c:v>6.4566924033136932E-3</c:v>
                </c:pt>
                <c:pt idx="3">
                  <c:v>9.6778361850938383E-3</c:v>
                </c:pt>
                <c:pt idx="4">
                  <c:v>1.3388744518489678E-2</c:v>
                </c:pt>
                <c:pt idx="5">
                  <c:v>1.7795091239743585E-2</c:v>
                </c:pt>
                <c:pt idx="6">
                  <c:v>2.2981856379826818E-2</c:v>
                </c:pt>
                <c:pt idx="7">
                  <c:v>2.9339504855368594E-2</c:v>
                </c:pt>
                <c:pt idx="8">
                  <c:v>3.7700704592706143E-2</c:v>
                </c:pt>
                <c:pt idx="9">
                  <c:v>4.8238910319047604E-2</c:v>
                </c:pt>
                <c:pt idx="10">
                  <c:v>6.0453703015504047E-2</c:v>
                </c:pt>
                <c:pt idx="11">
                  <c:v>7.602328913121599E-2</c:v>
                </c:pt>
                <c:pt idx="12">
                  <c:v>0.10255836772879488</c:v>
                </c:pt>
                <c:pt idx="13">
                  <c:v>0.1158982721693041</c:v>
                </c:pt>
                <c:pt idx="14">
                  <c:v>0.14013991275951726</c:v>
                </c:pt>
                <c:pt idx="15">
                  <c:v>0.15613610374484921</c:v>
                </c:pt>
                <c:pt idx="16">
                  <c:v>0.18292296871302899</c:v>
                </c:pt>
                <c:pt idx="17">
                  <c:v>0.20701050308860219</c:v>
                </c:pt>
                <c:pt idx="18">
                  <c:v>0.22533840292774532</c:v>
                </c:pt>
                <c:pt idx="19">
                  <c:v>0.24720341543012339</c:v>
                </c:pt>
                <c:pt idx="20">
                  <c:v>0.26563061490425299</c:v>
                </c:pt>
                <c:pt idx="21">
                  <c:v>0.29137794480951856</c:v>
                </c:pt>
                <c:pt idx="22">
                  <c:v>0.31868449207341726</c:v>
                </c:pt>
                <c:pt idx="23">
                  <c:v>0.3482596737448696</c:v>
                </c:pt>
                <c:pt idx="24">
                  <c:v>0.37973774327132032</c:v>
                </c:pt>
                <c:pt idx="25">
                  <c:v>0.40612809158545971</c:v>
                </c:pt>
                <c:pt idx="26">
                  <c:v>0.44364110708268067</c:v>
                </c:pt>
                <c:pt idx="27">
                  <c:v>0.4799193976765419</c:v>
                </c:pt>
                <c:pt idx="28">
                  <c:v>0.50902527137354314</c:v>
                </c:pt>
                <c:pt idx="29">
                  <c:v>0.53791865237524716</c:v>
                </c:pt>
                <c:pt idx="30">
                  <c:v>0.57228800337669894</c:v>
                </c:pt>
                <c:pt idx="31">
                  <c:v>0.60060953781091431</c:v>
                </c:pt>
                <c:pt idx="32">
                  <c:v>0.62757011321351674</c:v>
                </c:pt>
                <c:pt idx="33">
                  <c:v>0.64862155059491122</c:v>
                </c:pt>
                <c:pt idx="34">
                  <c:v>0.66852264645374992</c:v>
                </c:pt>
                <c:pt idx="35">
                  <c:v>0.69806935938864823</c:v>
                </c:pt>
                <c:pt idx="36">
                  <c:v>0.7212812670258385</c:v>
                </c:pt>
                <c:pt idx="37">
                  <c:v>0.75237194012223463</c:v>
                </c:pt>
                <c:pt idx="38">
                  <c:v>0.78614336242031291</c:v>
                </c:pt>
                <c:pt idx="39">
                  <c:v>0.8242792806921958</c:v>
                </c:pt>
                <c:pt idx="40">
                  <c:v>0.8699995601835907</c:v>
                </c:pt>
                <c:pt idx="41">
                  <c:v>0.91734238718709082</c:v>
                </c:pt>
                <c:pt idx="42">
                  <c:v>0.96193585021966932</c:v>
                </c:pt>
                <c:pt idx="43">
                  <c:v>0.99999999999999978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76-4A5B-AE8F-D9465222BC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0959664"/>
        <c:axId val="534985359"/>
      </c:lineChart>
      <c:catAx>
        <c:axId val="55835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t" anchorCtr="0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defRPr>
            </a:pPr>
            <a:endParaRPr lang="it-IT"/>
          </a:p>
        </c:txPr>
        <c:crossAx val="558357152"/>
        <c:crosses val="autoZero"/>
        <c:auto val="1"/>
        <c:lblAlgn val="ctr"/>
        <c:lblOffset val="100"/>
        <c:noMultiLvlLbl val="0"/>
      </c:catAx>
      <c:valAx>
        <c:axId val="558357152"/>
        <c:scaling>
          <c:orientation val="minMax"/>
          <c:max val="6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defRPr>
            </a:pPr>
            <a:endParaRPr lang="it-IT"/>
          </a:p>
        </c:txPr>
        <c:crossAx val="558357632"/>
        <c:crosses val="autoZero"/>
        <c:crossBetween val="between"/>
        <c:majorUnit val="50000"/>
      </c:valAx>
      <c:valAx>
        <c:axId val="534985359"/>
        <c:scaling>
          <c:orientation val="minMax"/>
          <c:max val="1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defRPr>
            </a:pPr>
            <a:endParaRPr lang="it-IT"/>
          </a:p>
        </c:txPr>
        <c:crossAx val="370959664"/>
        <c:crosses val="max"/>
        <c:crossBetween val="between"/>
        <c:majorUnit val="5.000000000000001E-2"/>
      </c:valAx>
      <c:catAx>
        <c:axId val="3709596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3498535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alibri Light" panose="020F0302020204030204" pitchFamily="34" charset="0"/>
          <a:ea typeface="Calibri Light" panose="020F0302020204030204" pitchFamily="34" charset="0"/>
          <a:cs typeface="Calibri Light" panose="020F0302020204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590550</xdr:colOff>
      <xdr:row>56</xdr:row>
      <xdr:rowOff>4761</xdr:rowOff>
    </xdr:from>
    <xdr:to>
      <xdr:col>21</xdr:col>
      <xdr:colOff>28575</xdr:colOff>
      <xdr:row>84</xdr:row>
      <xdr:rowOff>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D0DC88A8-22CE-A741-38F7-E37381B10B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371475</xdr:colOff>
      <xdr:row>75</xdr:row>
      <xdr:rowOff>76200</xdr:rowOff>
    </xdr:from>
    <xdr:to>
      <xdr:col>15</xdr:col>
      <xdr:colOff>371475</xdr:colOff>
      <xdr:row>80</xdr:row>
      <xdr:rowOff>57150</xdr:rowOff>
    </xdr:to>
    <xdr:cxnSp macro="">
      <xdr:nvCxnSpPr>
        <xdr:cNvPr id="4" name="Connettore diritto 3">
          <a:extLst>
            <a:ext uri="{FF2B5EF4-FFF2-40B4-BE49-F238E27FC236}">
              <a16:creationId xmlns:a16="http://schemas.microsoft.com/office/drawing/2014/main" id="{0BB4F7DA-BB66-14F3-1555-299D96C7D85C}"/>
            </a:ext>
          </a:extLst>
        </xdr:cNvPr>
        <xdr:cNvCxnSpPr/>
      </xdr:nvCxnSpPr>
      <xdr:spPr>
        <a:xfrm flipV="1">
          <a:off x="14944725" y="14363700"/>
          <a:ext cx="0" cy="933450"/>
        </a:xfrm>
        <a:prstGeom prst="line">
          <a:avLst/>
        </a:prstGeom>
        <a:ln w="6350">
          <a:solidFill>
            <a:srgbClr val="C00000"/>
          </a:solidFill>
          <a:prstDash val="lg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361950</xdr:colOff>
      <xdr:row>75</xdr:row>
      <xdr:rowOff>66675</xdr:rowOff>
    </xdr:from>
    <xdr:to>
      <xdr:col>20</xdr:col>
      <xdr:colOff>314325</xdr:colOff>
      <xdr:row>75</xdr:row>
      <xdr:rowOff>66675</xdr:rowOff>
    </xdr:to>
    <xdr:cxnSp macro="">
      <xdr:nvCxnSpPr>
        <xdr:cNvPr id="6" name="Connettore diritto 5">
          <a:extLst>
            <a:ext uri="{FF2B5EF4-FFF2-40B4-BE49-F238E27FC236}">
              <a16:creationId xmlns:a16="http://schemas.microsoft.com/office/drawing/2014/main" id="{F13C54B2-E3BC-70BB-15E4-F1932CCC5D61}"/>
            </a:ext>
          </a:extLst>
        </xdr:cNvPr>
        <xdr:cNvCxnSpPr/>
      </xdr:nvCxnSpPr>
      <xdr:spPr>
        <a:xfrm>
          <a:off x="14935200" y="14354175"/>
          <a:ext cx="3067050" cy="0"/>
        </a:xfrm>
        <a:prstGeom prst="line">
          <a:avLst/>
        </a:prstGeom>
        <a:ln w="6350">
          <a:solidFill>
            <a:srgbClr val="C00000"/>
          </a:solidFill>
          <a:prstDash val="lg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0</xdr:colOff>
      <xdr:row>56</xdr:row>
      <xdr:rowOff>0</xdr:rowOff>
    </xdr:from>
    <xdr:to>
      <xdr:col>34</xdr:col>
      <xdr:colOff>47625</xdr:colOff>
      <xdr:row>83</xdr:row>
      <xdr:rowOff>185739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364FAFE6-5FE6-408C-9DF9-F36B7101FC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0.45706</cdr:x>
      <cdr:y>0.69169</cdr:y>
    </cdr:from>
    <cdr:to>
      <cdr:x>0.45859</cdr:x>
      <cdr:y>0.86685</cdr:y>
    </cdr:to>
    <cdr:cxnSp macro="">
      <cdr:nvCxnSpPr>
        <cdr:cNvPr id="3" name="Connettore diritto 2">
          <a:extLst xmlns:a="http://schemas.openxmlformats.org/drawingml/2006/main">
            <a:ext uri="{FF2B5EF4-FFF2-40B4-BE49-F238E27FC236}">
              <a16:creationId xmlns:a16="http://schemas.microsoft.com/office/drawing/2014/main" id="{27E49247-E25C-9EE3-3137-035E354F9CD1}"/>
            </a:ext>
          </a:extLst>
        </cdr:cNvPr>
        <cdr:cNvCxnSpPr/>
      </cdr:nvCxnSpPr>
      <cdr:spPr>
        <a:xfrm xmlns:a="http://schemas.openxmlformats.org/drawingml/2006/main" flipH="1" flipV="1">
          <a:off x="2838450" y="3686175"/>
          <a:ext cx="9525" cy="933450"/>
        </a:xfrm>
        <a:prstGeom xmlns:a="http://schemas.openxmlformats.org/drawingml/2006/main" prst="line">
          <a:avLst/>
        </a:prstGeom>
        <a:ln xmlns:a="http://schemas.openxmlformats.org/drawingml/2006/main" w="6350">
          <a:solidFill>
            <a:srgbClr val="C00000"/>
          </a:solidFill>
          <a:prstDash val="lgDash"/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0.45706</cdr:x>
      <cdr:y>0.68811</cdr:y>
    </cdr:from>
    <cdr:to>
      <cdr:x>0.94939</cdr:x>
      <cdr:y>0.6899</cdr:y>
    </cdr:to>
    <cdr:cxnSp macro="">
      <cdr:nvCxnSpPr>
        <cdr:cNvPr id="5" name="Connettore diritto 4">
          <a:extLst xmlns:a="http://schemas.openxmlformats.org/drawingml/2006/main">
            <a:ext uri="{FF2B5EF4-FFF2-40B4-BE49-F238E27FC236}">
              <a16:creationId xmlns:a16="http://schemas.microsoft.com/office/drawing/2014/main" id="{DE79670B-F5C1-8D95-E4D6-DC749F66ADE6}"/>
            </a:ext>
          </a:extLst>
        </cdr:cNvPr>
        <cdr:cNvCxnSpPr/>
      </cdr:nvCxnSpPr>
      <cdr:spPr>
        <a:xfrm xmlns:a="http://schemas.openxmlformats.org/drawingml/2006/main" flipV="1">
          <a:off x="2838450" y="3667125"/>
          <a:ext cx="3057525" cy="9525"/>
        </a:xfrm>
        <a:prstGeom xmlns:a="http://schemas.openxmlformats.org/drawingml/2006/main" prst="line">
          <a:avLst/>
        </a:prstGeom>
        <a:ln xmlns:a="http://schemas.openxmlformats.org/drawingml/2006/main" w="6350">
          <a:solidFill>
            <a:srgbClr val="C00000"/>
          </a:solidFill>
          <a:prstDash val="lgDash"/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590550</xdr:colOff>
      <xdr:row>56</xdr:row>
      <xdr:rowOff>4761</xdr:rowOff>
    </xdr:from>
    <xdr:to>
      <xdr:col>21</xdr:col>
      <xdr:colOff>28575</xdr:colOff>
      <xdr:row>84</xdr:row>
      <xdr:rowOff>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19D8394C-4E92-4FD8-B640-4CF267EF6F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371475</xdr:colOff>
      <xdr:row>74</xdr:row>
      <xdr:rowOff>47625</xdr:rowOff>
    </xdr:from>
    <xdr:to>
      <xdr:col>15</xdr:col>
      <xdr:colOff>381000</xdr:colOff>
      <xdr:row>80</xdr:row>
      <xdr:rowOff>57150</xdr:rowOff>
    </xdr:to>
    <xdr:cxnSp macro="">
      <xdr:nvCxnSpPr>
        <xdr:cNvPr id="3" name="Connettore diritto 2">
          <a:extLst>
            <a:ext uri="{FF2B5EF4-FFF2-40B4-BE49-F238E27FC236}">
              <a16:creationId xmlns:a16="http://schemas.microsoft.com/office/drawing/2014/main" id="{3947F702-A280-4F74-9E01-CBD54E8138FA}"/>
            </a:ext>
          </a:extLst>
        </xdr:cNvPr>
        <xdr:cNvCxnSpPr/>
      </xdr:nvCxnSpPr>
      <xdr:spPr>
        <a:xfrm flipV="1">
          <a:off x="14944725" y="14144625"/>
          <a:ext cx="9525" cy="1152525"/>
        </a:xfrm>
        <a:prstGeom prst="line">
          <a:avLst/>
        </a:prstGeom>
        <a:ln w="6350">
          <a:solidFill>
            <a:srgbClr val="C00000"/>
          </a:solidFill>
          <a:prstDash val="lg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381000</xdr:colOff>
      <xdr:row>74</xdr:row>
      <xdr:rowOff>47625</xdr:rowOff>
    </xdr:from>
    <xdr:to>
      <xdr:col>20</xdr:col>
      <xdr:colOff>323850</xdr:colOff>
      <xdr:row>74</xdr:row>
      <xdr:rowOff>57150</xdr:rowOff>
    </xdr:to>
    <xdr:cxnSp macro="">
      <xdr:nvCxnSpPr>
        <xdr:cNvPr id="4" name="Connettore diritto 3">
          <a:extLst>
            <a:ext uri="{FF2B5EF4-FFF2-40B4-BE49-F238E27FC236}">
              <a16:creationId xmlns:a16="http://schemas.microsoft.com/office/drawing/2014/main" id="{DDCC4759-4521-47ED-A1DA-939A58D09FD8}"/>
            </a:ext>
          </a:extLst>
        </xdr:cNvPr>
        <xdr:cNvCxnSpPr/>
      </xdr:nvCxnSpPr>
      <xdr:spPr>
        <a:xfrm>
          <a:off x="14954250" y="14144625"/>
          <a:ext cx="3057525" cy="9525"/>
        </a:xfrm>
        <a:prstGeom prst="line">
          <a:avLst/>
        </a:prstGeom>
        <a:ln w="6350">
          <a:solidFill>
            <a:srgbClr val="C00000"/>
          </a:solidFill>
          <a:prstDash val="lg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0</xdr:colOff>
      <xdr:row>56</xdr:row>
      <xdr:rowOff>0</xdr:rowOff>
    </xdr:from>
    <xdr:to>
      <xdr:col>34</xdr:col>
      <xdr:colOff>47625</xdr:colOff>
      <xdr:row>83</xdr:row>
      <xdr:rowOff>185739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D3D72403-F0D5-4CAF-9EA6-099BE90879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0.45859</cdr:x>
      <cdr:y>0.77748</cdr:y>
    </cdr:from>
    <cdr:to>
      <cdr:x>0.46012</cdr:x>
      <cdr:y>0.86685</cdr:y>
    </cdr:to>
    <cdr:cxnSp macro="">
      <cdr:nvCxnSpPr>
        <cdr:cNvPr id="3" name="Connettore diritto 2">
          <a:extLst xmlns:a="http://schemas.openxmlformats.org/drawingml/2006/main">
            <a:ext uri="{FF2B5EF4-FFF2-40B4-BE49-F238E27FC236}">
              <a16:creationId xmlns:a16="http://schemas.microsoft.com/office/drawing/2014/main" id="{27E49247-E25C-9EE3-3137-035E354F9CD1}"/>
            </a:ext>
          </a:extLst>
        </cdr:cNvPr>
        <cdr:cNvCxnSpPr/>
      </cdr:nvCxnSpPr>
      <cdr:spPr>
        <a:xfrm xmlns:a="http://schemas.openxmlformats.org/drawingml/2006/main" flipV="1">
          <a:off x="2847981" y="4143375"/>
          <a:ext cx="9519" cy="476276"/>
        </a:xfrm>
        <a:prstGeom xmlns:a="http://schemas.openxmlformats.org/drawingml/2006/main" prst="line">
          <a:avLst/>
        </a:prstGeom>
        <a:ln xmlns:a="http://schemas.openxmlformats.org/drawingml/2006/main" w="6350">
          <a:solidFill>
            <a:srgbClr val="C00000"/>
          </a:solidFill>
          <a:prstDash val="lgDash"/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0.46012</cdr:x>
      <cdr:y>0.77748</cdr:y>
    </cdr:from>
    <cdr:to>
      <cdr:x>0.95552</cdr:x>
      <cdr:y>0.77927</cdr:y>
    </cdr:to>
    <cdr:cxnSp macro="">
      <cdr:nvCxnSpPr>
        <cdr:cNvPr id="5" name="Connettore diritto 4">
          <a:extLst xmlns:a="http://schemas.openxmlformats.org/drawingml/2006/main">
            <a:ext uri="{FF2B5EF4-FFF2-40B4-BE49-F238E27FC236}">
              <a16:creationId xmlns:a16="http://schemas.microsoft.com/office/drawing/2014/main" id="{DE79670B-F5C1-8D95-E4D6-DC749F66ADE6}"/>
            </a:ext>
          </a:extLst>
        </cdr:cNvPr>
        <cdr:cNvCxnSpPr/>
      </cdr:nvCxnSpPr>
      <cdr:spPr>
        <a:xfrm xmlns:a="http://schemas.openxmlformats.org/drawingml/2006/main" flipV="1">
          <a:off x="2857491" y="4143375"/>
          <a:ext cx="3076584" cy="9535"/>
        </a:xfrm>
        <a:prstGeom xmlns:a="http://schemas.openxmlformats.org/drawingml/2006/main" prst="line">
          <a:avLst/>
        </a:prstGeom>
        <a:ln xmlns:a="http://schemas.openxmlformats.org/drawingml/2006/main" w="6350">
          <a:solidFill>
            <a:srgbClr val="C00000"/>
          </a:solidFill>
          <a:prstDash val="lgDash"/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590550</xdr:colOff>
      <xdr:row>56</xdr:row>
      <xdr:rowOff>4761</xdr:rowOff>
    </xdr:from>
    <xdr:to>
      <xdr:col>21</xdr:col>
      <xdr:colOff>28575</xdr:colOff>
      <xdr:row>84</xdr:row>
      <xdr:rowOff>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9E65D0E7-8CC0-40BF-8D14-E2D42802AB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371475</xdr:colOff>
      <xdr:row>74</xdr:row>
      <xdr:rowOff>171450</xdr:rowOff>
    </xdr:from>
    <xdr:to>
      <xdr:col>15</xdr:col>
      <xdr:colOff>390525</xdr:colOff>
      <xdr:row>80</xdr:row>
      <xdr:rowOff>57150</xdr:rowOff>
    </xdr:to>
    <xdr:cxnSp macro="">
      <xdr:nvCxnSpPr>
        <xdr:cNvPr id="3" name="Connettore diritto 2">
          <a:extLst>
            <a:ext uri="{FF2B5EF4-FFF2-40B4-BE49-F238E27FC236}">
              <a16:creationId xmlns:a16="http://schemas.microsoft.com/office/drawing/2014/main" id="{119398CD-F89F-4549-93E9-103571EF3251}"/>
            </a:ext>
          </a:extLst>
        </xdr:cNvPr>
        <xdr:cNvCxnSpPr/>
      </xdr:nvCxnSpPr>
      <xdr:spPr>
        <a:xfrm flipV="1">
          <a:off x="14944725" y="14268450"/>
          <a:ext cx="19050" cy="1028700"/>
        </a:xfrm>
        <a:prstGeom prst="line">
          <a:avLst/>
        </a:prstGeom>
        <a:ln w="6350">
          <a:solidFill>
            <a:srgbClr val="C00000"/>
          </a:solidFill>
          <a:prstDash val="lg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390525</xdr:colOff>
      <xdr:row>74</xdr:row>
      <xdr:rowOff>180975</xdr:rowOff>
    </xdr:from>
    <xdr:to>
      <xdr:col>20</xdr:col>
      <xdr:colOff>342900</xdr:colOff>
      <xdr:row>75</xdr:row>
      <xdr:rowOff>0</xdr:rowOff>
    </xdr:to>
    <xdr:cxnSp macro="">
      <xdr:nvCxnSpPr>
        <xdr:cNvPr id="4" name="Connettore diritto 3">
          <a:extLst>
            <a:ext uri="{FF2B5EF4-FFF2-40B4-BE49-F238E27FC236}">
              <a16:creationId xmlns:a16="http://schemas.microsoft.com/office/drawing/2014/main" id="{5790D272-4761-4B0E-BC0D-887BE311660F}"/>
            </a:ext>
          </a:extLst>
        </xdr:cNvPr>
        <xdr:cNvCxnSpPr/>
      </xdr:nvCxnSpPr>
      <xdr:spPr>
        <a:xfrm flipV="1">
          <a:off x="14963775" y="14277975"/>
          <a:ext cx="3067050" cy="9525"/>
        </a:xfrm>
        <a:prstGeom prst="line">
          <a:avLst/>
        </a:prstGeom>
        <a:ln w="6350">
          <a:solidFill>
            <a:srgbClr val="C00000"/>
          </a:solidFill>
          <a:prstDash val="lg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0</xdr:colOff>
      <xdr:row>56</xdr:row>
      <xdr:rowOff>0</xdr:rowOff>
    </xdr:from>
    <xdr:to>
      <xdr:col>34</xdr:col>
      <xdr:colOff>47625</xdr:colOff>
      <xdr:row>83</xdr:row>
      <xdr:rowOff>185739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AF75AABC-68E5-4B5C-A6AB-496F23DA90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0.45859</cdr:x>
      <cdr:y>0.69526</cdr:y>
    </cdr:from>
    <cdr:to>
      <cdr:x>0.46012</cdr:x>
      <cdr:y>0.86685</cdr:y>
    </cdr:to>
    <cdr:cxnSp macro="">
      <cdr:nvCxnSpPr>
        <cdr:cNvPr id="3" name="Connettore diritto 2">
          <a:extLst xmlns:a="http://schemas.openxmlformats.org/drawingml/2006/main">
            <a:ext uri="{FF2B5EF4-FFF2-40B4-BE49-F238E27FC236}">
              <a16:creationId xmlns:a16="http://schemas.microsoft.com/office/drawing/2014/main" id="{27E49247-E25C-9EE3-3137-035E354F9CD1}"/>
            </a:ext>
          </a:extLst>
        </cdr:cNvPr>
        <cdr:cNvCxnSpPr/>
      </cdr:nvCxnSpPr>
      <cdr:spPr>
        <a:xfrm xmlns:a="http://schemas.openxmlformats.org/drawingml/2006/main" flipV="1">
          <a:off x="2847981" y="3705225"/>
          <a:ext cx="9519" cy="914426"/>
        </a:xfrm>
        <a:prstGeom xmlns:a="http://schemas.openxmlformats.org/drawingml/2006/main" prst="line">
          <a:avLst/>
        </a:prstGeom>
        <a:ln xmlns:a="http://schemas.openxmlformats.org/drawingml/2006/main" w="6350">
          <a:solidFill>
            <a:srgbClr val="C00000"/>
          </a:solidFill>
          <a:prstDash val="lgDash"/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0.46165</cdr:x>
      <cdr:y>0.69348</cdr:y>
    </cdr:from>
    <cdr:to>
      <cdr:x>0.95705</cdr:x>
      <cdr:y>0.69527</cdr:y>
    </cdr:to>
    <cdr:cxnSp macro="">
      <cdr:nvCxnSpPr>
        <cdr:cNvPr id="5" name="Connettore diritto 4">
          <a:extLst xmlns:a="http://schemas.openxmlformats.org/drawingml/2006/main">
            <a:ext uri="{FF2B5EF4-FFF2-40B4-BE49-F238E27FC236}">
              <a16:creationId xmlns:a16="http://schemas.microsoft.com/office/drawing/2014/main" id="{DE79670B-F5C1-8D95-E4D6-DC749F66ADE6}"/>
            </a:ext>
          </a:extLst>
        </cdr:cNvPr>
        <cdr:cNvCxnSpPr/>
      </cdr:nvCxnSpPr>
      <cdr:spPr>
        <a:xfrm xmlns:a="http://schemas.openxmlformats.org/drawingml/2006/main" flipV="1">
          <a:off x="2867008" y="3695702"/>
          <a:ext cx="3076583" cy="9539"/>
        </a:xfrm>
        <a:prstGeom xmlns:a="http://schemas.openxmlformats.org/drawingml/2006/main" prst="line">
          <a:avLst/>
        </a:prstGeom>
        <a:ln xmlns:a="http://schemas.openxmlformats.org/drawingml/2006/main" w="6350">
          <a:solidFill>
            <a:srgbClr val="C00000"/>
          </a:solidFill>
          <a:prstDash val="lgDash"/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56</xdr:row>
      <xdr:rowOff>0</xdr:rowOff>
    </xdr:from>
    <xdr:to>
      <xdr:col>14</xdr:col>
      <xdr:colOff>47625</xdr:colOff>
      <xdr:row>83</xdr:row>
      <xdr:rowOff>185739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194B24FE-A7A7-48B2-8B19-B69252E604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0.45859</cdr:x>
      <cdr:y>0.68096</cdr:y>
    </cdr:from>
    <cdr:to>
      <cdr:x>0.45909</cdr:x>
      <cdr:y>0.86685</cdr:y>
    </cdr:to>
    <cdr:cxnSp macro="">
      <cdr:nvCxnSpPr>
        <cdr:cNvPr id="3" name="Connettore diritto 2">
          <a:extLst xmlns:a="http://schemas.openxmlformats.org/drawingml/2006/main">
            <a:ext uri="{FF2B5EF4-FFF2-40B4-BE49-F238E27FC236}">
              <a16:creationId xmlns:a16="http://schemas.microsoft.com/office/drawing/2014/main" id="{27E49247-E25C-9EE3-3137-035E354F9CD1}"/>
            </a:ext>
          </a:extLst>
        </cdr:cNvPr>
        <cdr:cNvCxnSpPr/>
      </cdr:nvCxnSpPr>
      <cdr:spPr>
        <a:xfrm xmlns:a="http://schemas.openxmlformats.org/drawingml/2006/main" flipV="1">
          <a:off x="2882926" y="3629025"/>
          <a:ext cx="3149" cy="990626"/>
        </a:xfrm>
        <a:prstGeom xmlns:a="http://schemas.openxmlformats.org/drawingml/2006/main" prst="line">
          <a:avLst/>
        </a:prstGeom>
        <a:ln xmlns:a="http://schemas.openxmlformats.org/drawingml/2006/main" w="6350">
          <a:solidFill>
            <a:srgbClr val="C00000"/>
          </a:solidFill>
          <a:prstDash val="lgDash"/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0.45559</cdr:x>
      <cdr:y>0.67918</cdr:y>
    </cdr:from>
    <cdr:to>
      <cdr:x>0.95099</cdr:x>
      <cdr:y>0.68097</cdr:y>
    </cdr:to>
    <cdr:cxnSp macro="">
      <cdr:nvCxnSpPr>
        <cdr:cNvPr id="5" name="Connettore diritto 4">
          <a:extLst xmlns:a="http://schemas.openxmlformats.org/drawingml/2006/main">
            <a:ext uri="{FF2B5EF4-FFF2-40B4-BE49-F238E27FC236}">
              <a16:creationId xmlns:a16="http://schemas.microsoft.com/office/drawing/2014/main" id="{DE79670B-F5C1-8D95-E4D6-DC749F66ADE6}"/>
            </a:ext>
          </a:extLst>
        </cdr:cNvPr>
        <cdr:cNvCxnSpPr/>
      </cdr:nvCxnSpPr>
      <cdr:spPr>
        <a:xfrm xmlns:a="http://schemas.openxmlformats.org/drawingml/2006/main" flipV="1">
          <a:off x="2864063" y="3619521"/>
          <a:ext cx="3114332" cy="9539"/>
        </a:xfrm>
        <a:prstGeom xmlns:a="http://schemas.openxmlformats.org/drawingml/2006/main" prst="line">
          <a:avLst/>
        </a:prstGeom>
        <a:ln xmlns:a="http://schemas.openxmlformats.org/drawingml/2006/main" w="6350">
          <a:solidFill>
            <a:srgbClr val="C00000"/>
          </a:solidFill>
          <a:prstDash val="lgDash"/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1F7F2A-0BA8-4734-BD43-5BEF8E1EE46C}">
  <sheetPr>
    <tabColor theme="7" tint="0.59999389629810485"/>
  </sheetPr>
  <dimension ref="A1:T52"/>
  <sheetViews>
    <sheetView workbookViewId="0">
      <selection activeCell="C8" sqref="C8:H8"/>
    </sheetView>
  </sheetViews>
  <sheetFormatPr defaultRowHeight="15" x14ac:dyDescent="0.25"/>
  <sheetData>
    <row r="1" spans="1:20" x14ac:dyDescent="0.25">
      <c r="A1" t="s">
        <v>0</v>
      </c>
    </row>
    <row r="2" spans="1:20" x14ac:dyDescent="0.25">
      <c r="A2" t="s">
        <v>1</v>
      </c>
    </row>
    <row r="3" spans="1:20" x14ac:dyDescent="0.25">
      <c r="A3" t="s">
        <v>2</v>
      </c>
      <c r="B3" t="s">
        <v>3</v>
      </c>
      <c r="C3" t="s">
        <v>4</v>
      </c>
      <c r="D3" t="s">
        <v>5</v>
      </c>
    </row>
    <row r="5" spans="1:20" x14ac:dyDescent="0.25">
      <c r="A5" s="1" t="s">
        <v>6</v>
      </c>
      <c r="B5" s="1" t="s">
        <v>7</v>
      </c>
      <c r="C5" s="1" t="s">
        <v>8</v>
      </c>
    </row>
    <row r="6" spans="1:20" x14ac:dyDescent="0.25">
      <c r="B6" t="s">
        <v>9</v>
      </c>
      <c r="C6" t="s">
        <v>10</v>
      </c>
      <c r="D6" t="s">
        <v>11</v>
      </c>
      <c r="E6" t="s">
        <v>10</v>
      </c>
      <c r="F6" t="s">
        <v>11</v>
      </c>
      <c r="G6" t="s">
        <v>10</v>
      </c>
      <c r="H6" t="s">
        <v>11</v>
      </c>
      <c r="I6" t="s">
        <v>12</v>
      </c>
      <c r="J6" t="s">
        <v>11</v>
      </c>
      <c r="K6" t="s">
        <v>12</v>
      </c>
      <c r="L6" t="s">
        <v>11</v>
      </c>
      <c r="M6" t="s">
        <v>12</v>
      </c>
      <c r="N6" t="s">
        <v>11</v>
      </c>
      <c r="O6" t="s">
        <v>13</v>
      </c>
      <c r="P6" t="s">
        <v>11</v>
      </c>
      <c r="Q6" t="s">
        <v>11</v>
      </c>
      <c r="R6" t="s">
        <v>11</v>
      </c>
      <c r="S6" t="s">
        <v>11</v>
      </c>
      <c r="T6" t="s">
        <v>11</v>
      </c>
    </row>
    <row r="7" spans="1:20" x14ac:dyDescent="0.25">
      <c r="B7" t="s">
        <v>14</v>
      </c>
      <c r="C7" t="s">
        <v>15</v>
      </c>
      <c r="D7" t="s">
        <v>11</v>
      </c>
      <c r="E7" t="s">
        <v>10</v>
      </c>
      <c r="F7" t="s">
        <v>11</v>
      </c>
      <c r="G7" t="s">
        <v>12</v>
      </c>
      <c r="H7" t="s">
        <v>11</v>
      </c>
      <c r="I7" t="s">
        <v>15</v>
      </c>
      <c r="J7" t="s">
        <v>11</v>
      </c>
      <c r="K7" t="s">
        <v>10</v>
      </c>
      <c r="L7" t="s">
        <v>11</v>
      </c>
      <c r="M7" t="s">
        <v>12</v>
      </c>
      <c r="N7" t="s">
        <v>11</v>
      </c>
      <c r="O7" t="s">
        <v>13</v>
      </c>
      <c r="P7" t="s">
        <v>11</v>
      </c>
      <c r="Q7" t="s">
        <v>11</v>
      </c>
      <c r="R7" t="s">
        <v>11</v>
      </c>
      <c r="S7" t="s">
        <v>11</v>
      </c>
      <c r="T7" t="s">
        <v>11</v>
      </c>
    </row>
    <row r="8" spans="1:20" x14ac:dyDescent="0.25">
      <c r="A8" t="s">
        <v>16</v>
      </c>
      <c r="C8" t="s">
        <v>17</v>
      </c>
      <c r="D8" t="s">
        <v>18</v>
      </c>
      <c r="E8" t="s">
        <v>17</v>
      </c>
      <c r="F8" t="s">
        <v>18</v>
      </c>
      <c r="G8" t="s">
        <v>17</v>
      </c>
      <c r="H8" t="s">
        <v>18</v>
      </c>
      <c r="I8" t="s">
        <v>17</v>
      </c>
      <c r="J8" t="s">
        <v>18</v>
      </c>
      <c r="K8" t="s">
        <v>17</v>
      </c>
      <c r="L8" t="s">
        <v>18</v>
      </c>
      <c r="M8" t="s">
        <v>17</v>
      </c>
      <c r="N8" t="s">
        <v>18</v>
      </c>
    </row>
    <row r="9" spans="1:20" x14ac:dyDescent="0.25">
      <c r="A9" t="s">
        <v>19</v>
      </c>
      <c r="C9" s="2">
        <v>6582</v>
      </c>
      <c r="D9">
        <v>48.43</v>
      </c>
      <c r="E9" s="2">
        <v>12135</v>
      </c>
      <c r="F9">
        <v>54.44</v>
      </c>
      <c r="G9" s="2">
        <v>18717</v>
      </c>
      <c r="H9">
        <v>52.33</v>
      </c>
      <c r="I9" s="2">
        <v>6582</v>
      </c>
      <c r="J9">
        <v>48.43</v>
      </c>
      <c r="K9" s="2">
        <v>12135</v>
      </c>
      <c r="L9">
        <v>54.44</v>
      </c>
      <c r="M9" s="2">
        <v>18717</v>
      </c>
      <c r="N9">
        <v>52.33</v>
      </c>
    </row>
    <row r="10" spans="1:20" x14ac:dyDescent="0.25">
      <c r="A10">
        <v>1981</v>
      </c>
      <c r="C10" s="2">
        <v>3966</v>
      </c>
      <c r="D10">
        <v>51.8</v>
      </c>
      <c r="E10" s="2">
        <v>6610</v>
      </c>
      <c r="F10">
        <v>55.35</v>
      </c>
      <c r="G10" s="2">
        <v>10576</v>
      </c>
      <c r="H10">
        <v>54.02</v>
      </c>
      <c r="I10" s="2">
        <v>3966</v>
      </c>
      <c r="J10">
        <v>51.8</v>
      </c>
      <c r="K10" s="2">
        <v>6610</v>
      </c>
      <c r="L10">
        <v>55.35</v>
      </c>
      <c r="M10" s="2">
        <v>10576</v>
      </c>
      <c r="N10">
        <v>54.02</v>
      </c>
    </row>
    <row r="11" spans="1:20" x14ac:dyDescent="0.25">
      <c r="A11">
        <v>1982</v>
      </c>
      <c r="C11" s="2">
        <v>6027</v>
      </c>
      <c r="D11">
        <v>50.87</v>
      </c>
      <c r="E11" s="2">
        <v>9363</v>
      </c>
      <c r="F11">
        <v>55.25</v>
      </c>
      <c r="G11" s="2">
        <v>15390</v>
      </c>
      <c r="H11">
        <v>53.54</v>
      </c>
      <c r="I11" s="2">
        <v>6027</v>
      </c>
      <c r="J11">
        <v>50.87</v>
      </c>
      <c r="K11" s="2">
        <v>9363</v>
      </c>
      <c r="L11">
        <v>55.25</v>
      </c>
      <c r="M11" s="2">
        <v>15390</v>
      </c>
      <c r="N11">
        <v>53.54</v>
      </c>
    </row>
    <row r="12" spans="1:20" x14ac:dyDescent="0.25">
      <c r="A12">
        <v>1983</v>
      </c>
      <c r="C12" s="2">
        <v>8449</v>
      </c>
      <c r="D12">
        <v>51.29</v>
      </c>
      <c r="E12" s="2">
        <v>13021</v>
      </c>
      <c r="F12">
        <v>55.39</v>
      </c>
      <c r="G12" s="2">
        <v>21470</v>
      </c>
      <c r="H12">
        <v>53.78</v>
      </c>
      <c r="I12" s="2">
        <v>8449</v>
      </c>
      <c r="J12">
        <v>51.29</v>
      </c>
      <c r="K12" s="2">
        <v>13021</v>
      </c>
      <c r="L12">
        <v>55.39</v>
      </c>
      <c r="M12" s="2">
        <v>21470</v>
      </c>
      <c r="N12">
        <v>53.78</v>
      </c>
    </row>
    <row r="13" spans="1:20" x14ac:dyDescent="0.25">
      <c r="A13">
        <v>1984</v>
      </c>
      <c r="C13" s="2">
        <v>11820</v>
      </c>
      <c r="D13">
        <v>51.9</v>
      </c>
      <c r="E13" s="2">
        <v>17072</v>
      </c>
      <c r="F13">
        <v>55.58</v>
      </c>
      <c r="G13" s="2">
        <v>28892</v>
      </c>
      <c r="H13">
        <v>54.07</v>
      </c>
      <c r="I13" s="2">
        <v>11820</v>
      </c>
      <c r="J13">
        <v>51.9</v>
      </c>
      <c r="K13" s="2">
        <v>17072</v>
      </c>
      <c r="L13">
        <v>55.58</v>
      </c>
      <c r="M13" s="2">
        <v>28892</v>
      </c>
      <c r="N13">
        <v>54.07</v>
      </c>
    </row>
    <row r="14" spans="1:20" x14ac:dyDescent="0.25">
      <c r="A14">
        <v>1985</v>
      </c>
      <c r="C14" s="2">
        <v>14183</v>
      </c>
      <c r="D14">
        <v>52.19</v>
      </c>
      <c r="E14" s="2">
        <v>23856</v>
      </c>
      <c r="F14">
        <v>55.78</v>
      </c>
      <c r="G14" s="2">
        <v>38039</v>
      </c>
      <c r="H14">
        <v>54.44</v>
      </c>
      <c r="I14" s="2">
        <v>14183</v>
      </c>
      <c r="J14">
        <v>52.19</v>
      </c>
      <c r="K14" s="2">
        <v>23856</v>
      </c>
      <c r="L14">
        <v>55.78</v>
      </c>
      <c r="M14" s="2">
        <v>38039</v>
      </c>
      <c r="N14">
        <v>54.44</v>
      </c>
    </row>
    <row r="15" spans="1:20" x14ac:dyDescent="0.25">
      <c r="A15">
        <v>1986</v>
      </c>
      <c r="C15" s="2">
        <v>17664</v>
      </c>
      <c r="D15">
        <v>52.39</v>
      </c>
      <c r="E15" s="2">
        <v>30112</v>
      </c>
      <c r="F15">
        <v>56.02</v>
      </c>
      <c r="G15" s="2">
        <v>47776</v>
      </c>
      <c r="H15">
        <v>54.68</v>
      </c>
      <c r="I15" s="2">
        <v>17664</v>
      </c>
      <c r="J15">
        <v>52.39</v>
      </c>
      <c r="K15" s="2">
        <v>30112</v>
      </c>
      <c r="L15">
        <v>56.02</v>
      </c>
      <c r="M15" s="2">
        <v>47776</v>
      </c>
      <c r="N15">
        <v>54.68</v>
      </c>
    </row>
    <row r="16" spans="1:20" x14ac:dyDescent="0.25">
      <c r="A16">
        <v>1987</v>
      </c>
      <c r="C16" s="2">
        <v>23104</v>
      </c>
      <c r="D16">
        <v>52.44</v>
      </c>
      <c r="E16" s="2">
        <v>38499</v>
      </c>
      <c r="F16">
        <v>56.23</v>
      </c>
      <c r="G16" s="2">
        <v>61603</v>
      </c>
      <c r="H16">
        <v>54.81</v>
      </c>
      <c r="I16" s="2">
        <v>23104</v>
      </c>
      <c r="J16">
        <v>52.44</v>
      </c>
      <c r="K16" s="2">
        <v>38499</v>
      </c>
      <c r="L16">
        <v>56.23</v>
      </c>
      <c r="M16" s="2">
        <v>61603</v>
      </c>
      <c r="N16">
        <v>54.81</v>
      </c>
    </row>
    <row r="17" spans="1:14" x14ac:dyDescent="0.25">
      <c r="A17">
        <v>1988</v>
      </c>
      <c r="C17" s="2">
        <v>30489</v>
      </c>
      <c r="D17">
        <v>52.58</v>
      </c>
      <c r="E17" s="2">
        <v>49149</v>
      </c>
      <c r="F17">
        <v>56.52</v>
      </c>
      <c r="G17" s="2">
        <v>79638</v>
      </c>
      <c r="H17">
        <v>55.01</v>
      </c>
      <c r="I17" s="2">
        <v>30489</v>
      </c>
      <c r="J17">
        <v>52.58</v>
      </c>
      <c r="K17" s="2">
        <v>49149</v>
      </c>
      <c r="L17">
        <v>56.52</v>
      </c>
      <c r="M17" s="2">
        <v>79638</v>
      </c>
      <c r="N17">
        <v>55.01</v>
      </c>
    </row>
    <row r="18" spans="1:14" x14ac:dyDescent="0.25">
      <c r="A18">
        <v>1989</v>
      </c>
      <c r="C18" s="2">
        <v>35394</v>
      </c>
      <c r="D18">
        <v>52.85</v>
      </c>
      <c r="E18" s="2">
        <v>60396</v>
      </c>
      <c r="F18">
        <v>56.58</v>
      </c>
      <c r="G18" s="2">
        <v>95790</v>
      </c>
      <c r="H18">
        <v>55.2</v>
      </c>
      <c r="I18" s="2">
        <v>35394</v>
      </c>
      <c r="J18">
        <v>52.85</v>
      </c>
      <c r="K18" s="2">
        <v>60396</v>
      </c>
      <c r="L18">
        <v>56.58</v>
      </c>
      <c r="M18" s="2">
        <v>95790</v>
      </c>
      <c r="N18">
        <v>55.2</v>
      </c>
    </row>
    <row r="19" spans="1:14" x14ac:dyDescent="0.25">
      <c r="A19">
        <v>1990</v>
      </c>
      <c r="C19" s="2">
        <v>44497</v>
      </c>
      <c r="D19">
        <v>52.5</v>
      </c>
      <c r="E19" s="2">
        <v>74680</v>
      </c>
      <c r="F19">
        <v>56.72</v>
      </c>
      <c r="G19" s="2">
        <v>119177</v>
      </c>
      <c r="H19">
        <v>55.15</v>
      </c>
      <c r="I19" s="2">
        <v>44497</v>
      </c>
      <c r="J19">
        <v>52.5</v>
      </c>
      <c r="K19" s="2">
        <v>74680</v>
      </c>
      <c r="L19">
        <v>56.72</v>
      </c>
      <c r="M19" s="2">
        <v>119177</v>
      </c>
      <c r="N19">
        <v>55.15</v>
      </c>
    </row>
    <row r="20" spans="1:14" x14ac:dyDescent="0.25">
      <c r="A20">
        <v>1991</v>
      </c>
      <c r="C20" s="2">
        <v>58831</v>
      </c>
      <c r="D20">
        <v>53.16</v>
      </c>
      <c r="E20" s="2">
        <v>85751</v>
      </c>
      <c r="F20">
        <v>56.98</v>
      </c>
      <c r="G20" s="2">
        <v>144582</v>
      </c>
      <c r="H20">
        <v>55.43</v>
      </c>
      <c r="I20" s="2">
        <v>58831</v>
      </c>
      <c r="J20">
        <v>53.16</v>
      </c>
      <c r="K20" s="2">
        <v>85751</v>
      </c>
      <c r="L20">
        <v>56.98</v>
      </c>
      <c r="M20" s="2">
        <v>144582</v>
      </c>
      <c r="N20">
        <v>55.43</v>
      </c>
    </row>
    <row r="21" spans="1:14" x14ac:dyDescent="0.25">
      <c r="A21">
        <v>1992</v>
      </c>
      <c r="C21" s="2">
        <v>158667</v>
      </c>
      <c r="D21">
        <v>53.22</v>
      </c>
      <c r="E21" s="2">
        <v>99758</v>
      </c>
      <c r="F21">
        <v>57.13</v>
      </c>
      <c r="G21" s="2">
        <v>258425</v>
      </c>
      <c r="H21">
        <v>54.73</v>
      </c>
      <c r="I21" s="2">
        <v>158667</v>
      </c>
      <c r="J21">
        <v>53.22</v>
      </c>
      <c r="K21" s="2">
        <v>99758</v>
      </c>
      <c r="L21">
        <v>57.13</v>
      </c>
      <c r="M21" s="2">
        <v>258425</v>
      </c>
      <c r="N21">
        <v>54.73</v>
      </c>
    </row>
    <row r="22" spans="1:14" x14ac:dyDescent="0.25">
      <c r="A22">
        <v>1993</v>
      </c>
      <c r="C22" s="2">
        <v>32946</v>
      </c>
      <c r="D22">
        <v>51.94</v>
      </c>
      <c r="E22" s="2">
        <v>106121</v>
      </c>
      <c r="F22">
        <v>57</v>
      </c>
      <c r="G22" s="2">
        <v>139067</v>
      </c>
      <c r="H22">
        <v>55.8</v>
      </c>
      <c r="I22" s="2">
        <v>32946</v>
      </c>
      <c r="J22">
        <v>51.94</v>
      </c>
      <c r="K22" s="2">
        <v>106121</v>
      </c>
      <c r="L22">
        <v>57</v>
      </c>
      <c r="M22" s="2">
        <v>139067</v>
      </c>
      <c r="N22">
        <v>55.8</v>
      </c>
    </row>
    <row r="23" spans="1:14" x14ac:dyDescent="0.25">
      <c r="A23">
        <v>1994</v>
      </c>
      <c r="C23" s="2">
        <v>155653</v>
      </c>
      <c r="D23">
        <v>54.81</v>
      </c>
      <c r="E23" s="2">
        <v>49600</v>
      </c>
      <c r="F23">
        <v>59.15</v>
      </c>
      <c r="G23" s="2">
        <v>205253</v>
      </c>
      <c r="H23">
        <v>55.86</v>
      </c>
      <c r="I23" s="2">
        <v>155653</v>
      </c>
      <c r="J23">
        <v>54.81</v>
      </c>
      <c r="K23" s="2">
        <v>49600</v>
      </c>
      <c r="L23">
        <v>59.15</v>
      </c>
      <c r="M23" s="2">
        <v>205253</v>
      </c>
      <c r="N23">
        <v>55.86</v>
      </c>
    </row>
    <row r="24" spans="1:14" x14ac:dyDescent="0.25">
      <c r="A24">
        <v>1995</v>
      </c>
      <c r="C24" s="2">
        <v>88043</v>
      </c>
      <c r="D24">
        <v>53.32</v>
      </c>
      <c r="E24" s="2">
        <v>81830</v>
      </c>
      <c r="F24">
        <v>58.45</v>
      </c>
      <c r="G24" s="2">
        <v>169873</v>
      </c>
      <c r="H24">
        <v>55.79</v>
      </c>
      <c r="I24" s="2">
        <v>88043</v>
      </c>
      <c r="J24">
        <v>53.32</v>
      </c>
      <c r="K24" s="2">
        <v>81830</v>
      </c>
      <c r="L24">
        <v>58.45</v>
      </c>
      <c r="M24" s="2">
        <v>169873</v>
      </c>
      <c r="N24">
        <v>55.79</v>
      </c>
    </row>
    <row r="25" spans="1:14" x14ac:dyDescent="0.25">
      <c r="A25">
        <v>1996</v>
      </c>
      <c r="C25" s="2">
        <v>180477</v>
      </c>
      <c r="D25">
        <v>55.08</v>
      </c>
      <c r="E25" s="2">
        <v>75870</v>
      </c>
      <c r="F25">
        <v>59.25</v>
      </c>
      <c r="G25" s="2">
        <v>256347</v>
      </c>
      <c r="H25">
        <v>56.32</v>
      </c>
      <c r="I25" s="2">
        <v>180477</v>
      </c>
      <c r="J25">
        <v>55.08</v>
      </c>
      <c r="K25" s="2">
        <v>75870</v>
      </c>
      <c r="L25">
        <v>59.25</v>
      </c>
      <c r="M25" s="2">
        <v>256347</v>
      </c>
      <c r="N25">
        <v>56.32</v>
      </c>
    </row>
    <row r="26" spans="1:14" x14ac:dyDescent="0.25">
      <c r="A26">
        <v>1997</v>
      </c>
      <c r="C26" s="2">
        <v>149899</v>
      </c>
      <c r="D26">
        <v>55.38</v>
      </c>
      <c r="E26" s="2">
        <v>54349</v>
      </c>
      <c r="F26">
        <v>60.11</v>
      </c>
      <c r="G26" s="2">
        <v>204248</v>
      </c>
      <c r="H26">
        <v>56.64</v>
      </c>
      <c r="I26" s="2">
        <v>149899</v>
      </c>
      <c r="J26">
        <v>55.38</v>
      </c>
      <c r="K26" s="2">
        <v>54349</v>
      </c>
      <c r="L26">
        <v>60.11</v>
      </c>
      <c r="M26" s="2">
        <v>204248</v>
      </c>
      <c r="N26">
        <v>56.64</v>
      </c>
    </row>
    <row r="27" spans="1:14" x14ac:dyDescent="0.25">
      <c r="A27">
        <v>1998</v>
      </c>
      <c r="C27" s="2">
        <v>93783</v>
      </c>
      <c r="D27">
        <v>54.77</v>
      </c>
      <c r="E27" s="2">
        <v>87185</v>
      </c>
      <c r="F27">
        <v>60.03</v>
      </c>
      <c r="G27" s="2">
        <v>180968</v>
      </c>
      <c r="H27">
        <v>57.31</v>
      </c>
      <c r="I27" s="2">
        <v>93783</v>
      </c>
      <c r="J27">
        <v>54.77</v>
      </c>
      <c r="K27" s="2">
        <v>87185</v>
      </c>
      <c r="L27">
        <v>60.03</v>
      </c>
      <c r="M27" s="2">
        <v>180968</v>
      </c>
      <c r="N27">
        <v>57.31</v>
      </c>
    </row>
    <row r="28" spans="1:14" x14ac:dyDescent="0.25">
      <c r="A28">
        <v>1999</v>
      </c>
      <c r="C28" s="2">
        <v>130614</v>
      </c>
      <c r="D28">
        <v>56.34</v>
      </c>
      <c r="E28" s="2">
        <v>83297</v>
      </c>
      <c r="F28">
        <v>60.68</v>
      </c>
      <c r="G28" s="2">
        <v>213911</v>
      </c>
      <c r="H28">
        <v>58.03</v>
      </c>
      <c r="I28" s="2">
        <v>130614</v>
      </c>
      <c r="J28">
        <v>56.34</v>
      </c>
      <c r="K28" s="2">
        <v>83297</v>
      </c>
      <c r="L28">
        <v>60.68</v>
      </c>
      <c r="M28" s="2">
        <v>213911</v>
      </c>
      <c r="N28">
        <v>58.03</v>
      </c>
    </row>
    <row r="29" spans="1:14" x14ac:dyDescent="0.25">
      <c r="A29">
        <v>2000</v>
      </c>
      <c r="C29" s="2">
        <v>109922</v>
      </c>
      <c r="D29">
        <v>56.85</v>
      </c>
      <c r="E29" s="2">
        <v>65473</v>
      </c>
      <c r="F29">
        <v>61.24</v>
      </c>
      <c r="G29" s="2">
        <v>175395</v>
      </c>
      <c r="H29">
        <v>58.49</v>
      </c>
      <c r="I29" s="2">
        <v>109922</v>
      </c>
      <c r="J29">
        <v>56.85</v>
      </c>
      <c r="K29" s="2">
        <v>65473</v>
      </c>
      <c r="L29">
        <v>61.24</v>
      </c>
      <c r="M29" s="2">
        <v>175395</v>
      </c>
      <c r="N29">
        <v>58.49</v>
      </c>
    </row>
    <row r="30" spans="1:14" x14ac:dyDescent="0.25">
      <c r="A30">
        <v>2001</v>
      </c>
      <c r="C30" s="2">
        <v>145494</v>
      </c>
      <c r="D30">
        <v>56.5</v>
      </c>
      <c r="E30" s="2">
        <v>124723</v>
      </c>
      <c r="F30">
        <v>61.16</v>
      </c>
      <c r="G30" s="2">
        <v>270217</v>
      </c>
      <c r="H30">
        <v>58.65</v>
      </c>
      <c r="I30" s="2">
        <v>145494</v>
      </c>
      <c r="J30">
        <v>56.5</v>
      </c>
      <c r="K30" s="2">
        <v>124723</v>
      </c>
      <c r="L30">
        <v>61.16</v>
      </c>
      <c r="M30" s="2">
        <v>270217</v>
      </c>
      <c r="N30">
        <v>58.65</v>
      </c>
    </row>
    <row r="31" spans="1:14" x14ac:dyDescent="0.25">
      <c r="A31">
        <v>2002</v>
      </c>
      <c r="C31" s="2">
        <v>156269</v>
      </c>
      <c r="D31">
        <v>56.24</v>
      </c>
      <c r="E31" s="2">
        <v>130243</v>
      </c>
      <c r="F31">
        <v>61.43</v>
      </c>
      <c r="G31" s="2">
        <v>286512</v>
      </c>
      <c r="H31">
        <v>58.6</v>
      </c>
      <c r="I31" s="2">
        <v>156269</v>
      </c>
      <c r="J31">
        <v>56.24</v>
      </c>
      <c r="K31" s="2">
        <v>130243</v>
      </c>
      <c r="L31">
        <v>61.43</v>
      </c>
      <c r="M31" s="2">
        <v>286512</v>
      </c>
      <c r="N31">
        <v>58.6</v>
      </c>
    </row>
    <row r="32" spans="1:14" x14ac:dyDescent="0.25">
      <c r="A32">
        <v>2003</v>
      </c>
      <c r="C32" s="2">
        <v>166942</v>
      </c>
      <c r="D32">
        <v>56.81</v>
      </c>
      <c r="E32" s="2">
        <v>138716</v>
      </c>
      <c r="F32">
        <v>61.62</v>
      </c>
      <c r="G32" s="2">
        <v>305658</v>
      </c>
      <c r="H32">
        <v>58.99</v>
      </c>
      <c r="I32" s="2">
        <v>166942</v>
      </c>
      <c r="J32">
        <v>56.81</v>
      </c>
      <c r="K32" s="2">
        <v>138716</v>
      </c>
      <c r="L32">
        <v>61.62</v>
      </c>
      <c r="M32" s="2">
        <v>305658</v>
      </c>
      <c r="N32">
        <v>58.99</v>
      </c>
    </row>
    <row r="33" spans="1:14" x14ac:dyDescent="0.25">
      <c r="A33">
        <v>2004</v>
      </c>
      <c r="C33" s="2">
        <v>181997</v>
      </c>
      <c r="D33">
        <v>56.75</v>
      </c>
      <c r="E33" s="2">
        <v>145595</v>
      </c>
      <c r="F33">
        <v>61.73</v>
      </c>
      <c r="G33" s="2">
        <v>327592</v>
      </c>
      <c r="H33">
        <v>58.97</v>
      </c>
      <c r="I33" s="2">
        <v>181997</v>
      </c>
      <c r="J33">
        <v>56.75</v>
      </c>
      <c r="K33" s="2">
        <v>145595</v>
      </c>
      <c r="L33">
        <v>61.73</v>
      </c>
      <c r="M33" s="2">
        <v>327592</v>
      </c>
      <c r="N33">
        <v>58.97</v>
      </c>
    </row>
    <row r="34" spans="1:14" x14ac:dyDescent="0.25">
      <c r="A34">
        <v>2005</v>
      </c>
      <c r="C34" s="2">
        <v>121920</v>
      </c>
      <c r="D34">
        <v>58.22</v>
      </c>
      <c r="E34" s="2">
        <v>144618</v>
      </c>
      <c r="F34">
        <v>61.92</v>
      </c>
      <c r="G34" s="2">
        <v>266538</v>
      </c>
      <c r="H34">
        <v>60.23</v>
      </c>
      <c r="I34" s="2">
        <v>121920</v>
      </c>
      <c r="J34">
        <v>58.22</v>
      </c>
      <c r="K34" s="2">
        <v>144618</v>
      </c>
      <c r="L34">
        <v>61.92</v>
      </c>
      <c r="M34" s="2">
        <v>266538</v>
      </c>
      <c r="N34">
        <v>60.23</v>
      </c>
    </row>
    <row r="35" spans="1:14" x14ac:dyDescent="0.25">
      <c r="A35">
        <v>2006</v>
      </c>
      <c r="C35" s="2">
        <v>183498</v>
      </c>
      <c r="D35">
        <v>57.44</v>
      </c>
      <c r="E35" s="2">
        <v>185703</v>
      </c>
      <c r="F35">
        <v>61.86</v>
      </c>
      <c r="G35" s="2">
        <v>369201</v>
      </c>
      <c r="H35">
        <v>59.67</v>
      </c>
      <c r="I35" s="2">
        <v>183498</v>
      </c>
      <c r="J35">
        <v>57.44</v>
      </c>
      <c r="K35" s="2">
        <v>185703</v>
      </c>
      <c r="L35">
        <v>61.86</v>
      </c>
      <c r="M35" s="2">
        <v>369201</v>
      </c>
      <c r="N35">
        <v>59.67</v>
      </c>
    </row>
    <row r="36" spans="1:14" x14ac:dyDescent="0.25">
      <c r="A36">
        <v>2007</v>
      </c>
      <c r="C36" s="2">
        <v>152868</v>
      </c>
      <c r="D36">
        <v>58.38</v>
      </c>
      <c r="E36" s="2">
        <v>181239</v>
      </c>
      <c r="F36">
        <v>61.8</v>
      </c>
      <c r="G36" s="2">
        <v>334107</v>
      </c>
      <c r="H36">
        <v>60.24</v>
      </c>
      <c r="I36" s="2">
        <v>152868</v>
      </c>
      <c r="J36">
        <v>58.38</v>
      </c>
      <c r="K36" s="2">
        <v>181239</v>
      </c>
      <c r="L36">
        <v>61.8</v>
      </c>
      <c r="M36" s="2">
        <v>334107</v>
      </c>
      <c r="N36">
        <v>60.24</v>
      </c>
    </row>
    <row r="37" spans="1:14" x14ac:dyDescent="0.25">
      <c r="A37">
        <v>2008</v>
      </c>
      <c r="C37" s="2">
        <v>186836</v>
      </c>
      <c r="D37">
        <v>58.06</v>
      </c>
      <c r="E37" s="2">
        <v>93695</v>
      </c>
      <c r="F37">
        <v>62.58</v>
      </c>
      <c r="G37" s="2">
        <v>280531</v>
      </c>
      <c r="H37">
        <v>59.57</v>
      </c>
      <c r="I37" s="2">
        <v>186836</v>
      </c>
      <c r="J37">
        <v>58.06</v>
      </c>
      <c r="K37" s="2">
        <v>93695</v>
      </c>
      <c r="L37">
        <v>62.58</v>
      </c>
      <c r="M37" s="2">
        <v>280531</v>
      </c>
      <c r="N37">
        <v>59.57</v>
      </c>
    </row>
    <row r="38" spans="1:14" x14ac:dyDescent="0.25">
      <c r="A38">
        <v>2009</v>
      </c>
      <c r="C38" s="2">
        <v>98805</v>
      </c>
      <c r="D38">
        <v>58.83</v>
      </c>
      <c r="E38" s="2">
        <v>165828</v>
      </c>
      <c r="F38">
        <v>62.44</v>
      </c>
      <c r="G38" s="2">
        <v>264633</v>
      </c>
      <c r="H38">
        <v>61.09</v>
      </c>
      <c r="I38" s="2">
        <v>98805</v>
      </c>
      <c r="J38">
        <v>58.83</v>
      </c>
      <c r="K38" s="2">
        <v>165828</v>
      </c>
      <c r="L38">
        <v>62.44</v>
      </c>
      <c r="M38" s="2">
        <v>264633</v>
      </c>
      <c r="N38">
        <v>61.09</v>
      </c>
    </row>
    <row r="39" spans="1:14" x14ac:dyDescent="0.25">
      <c r="A39">
        <v>2010</v>
      </c>
      <c r="C39" s="2">
        <v>162870</v>
      </c>
      <c r="D39">
        <v>58.53</v>
      </c>
      <c r="E39" s="2">
        <v>161186</v>
      </c>
      <c r="F39">
        <v>62.61</v>
      </c>
      <c r="G39" s="2">
        <v>324056</v>
      </c>
      <c r="H39">
        <v>60.56</v>
      </c>
      <c r="I39" s="2">
        <v>162870</v>
      </c>
      <c r="J39">
        <v>58.53</v>
      </c>
      <c r="K39" s="2">
        <v>161186</v>
      </c>
      <c r="L39">
        <v>62.61</v>
      </c>
      <c r="M39" s="2">
        <v>324056</v>
      </c>
      <c r="N39">
        <v>60.56</v>
      </c>
    </row>
    <row r="40" spans="1:14" x14ac:dyDescent="0.25">
      <c r="A40">
        <v>2011</v>
      </c>
      <c r="C40" s="2">
        <v>140398</v>
      </c>
      <c r="D40">
        <v>58.75</v>
      </c>
      <c r="E40" s="2">
        <v>110473</v>
      </c>
      <c r="F40">
        <v>63</v>
      </c>
      <c r="G40" s="2">
        <v>250871</v>
      </c>
      <c r="H40">
        <v>60.62</v>
      </c>
      <c r="I40" s="2">
        <v>140398</v>
      </c>
      <c r="J40">
        <v>58.75</v>
      </c>
      <c r="K40" s="2">
        <v>110473</v>
      </c>
      <c r="L40">
        <v>63</v>
      </c>
      <c r="M40" s="2">
        <v>250871</v>
      </c>
      <c r="N40">
        <v>60.62</v>
      </c>
    </row>
    <row r="41" spans="1:14" x14ac:dyDescent="0.25">
      <c r="A41">
        <v>2012</v>
      </c>
      <c r="C41" s="2">
        <v>114814</v>
      </c>
      <c r="D41">
        <v>59.4</v>
      </c>
      <c r="E41" s="2">
        <v>129594</v>
      </c>
      <c r="F41">
        <v>63.71</v>
      </c>
      <c r="G41" s="2">
        <v>244408</v>
      </c>
      <c r="H41">
        <v>61.68</v>
      </c>
      <c r="I41" s="2">
        <v>114814</v>
      </c>
      <c r="J41">
        <v>59.4</v>
      </c>
      <c r="K41" s="2">
        <v>129594</v>
      </c>
      <c r="L41">
        <v>63.71</v>
      </c>
      <c r="M41" s="2">
        <v>244408</v>
      </c>
      <c r="N41">
        <v>61.68</v>
      </c>
    </row>
    <row r="42" spans="1:14" x14ac:dyDescent="0.25">
      <c r="A42">
        <v>2013</v>
      </c>
      <c r="C42" s="2">
        <v>101306</v>
      </c>
      <c r="D42">
        <v>59.71</v>
      </c>
      <c r="E42" s="2">
        <v>106616</v>
      </c>
      <c r="F42">
        <v>64.84</v>
      </c>
      <c r="G42" s="2">
        <v>207922</v>
      </c>
      <c r="H42">
        <v>62.34</v>
      </c>
      <c r="I42" s="2">
        <v>101306</v>
      </c>
      <c r="J42">
        <v>59.71</v>
      </c>
      <c r="K42" s="2">
        <v>106616</v>
      </c>
      <c r="L42">
        <v>64.84</v>
      </c>
      <c r="M42" s="2">
        <v>207922</v>
      </c>
      <c r="N42">
        <v>62.34</v>
      </c>
    </row>
    <row r="43" spans="1:14" x14ac:dyDescent="0.25">
      <c r="A43">
        <v>2014</v>
      </c>
      <c r="C43" s="2">
        <v>86689</v>
      </c>
      <c r="D43">
        <v>59.83</v>
      </c>
      <c r="E43" s="2">
        <v>95291</v>
      </c>
      <c r="F43">
        <v>66.03</v>
      </c>
      <c r="G43" s="2">
        <v>181980</v>
      </c>
      <c r="H43">
        <v>63.08</v>
      </c>
      <c r="I43" s="2">
        <v>86689</v>
      </c>
      <c r="J43">
        <v>59.83</v>
      </c>
      <c r="K43" s="2">
        <v>95291</v>
      </c>
      <c r="L43">
        <v>66.03</v>
      </c>
      <c r="M43" s="2">
        <v>181980</v>
      </c>
      <c r="N43">
        <v>63.08</v>
      </c>
    </row>
    <row r="44" spans="1:14" x14ac:dyDescent="0.25">
      <c r="A44">
        <v>2015</v>
      </c>
      <c r="C44" s="2">
        <v>158091</v>
      </c>
      <c r="D44">
        <v>60.12</v>
      </c>
      <c r="E44" s="2">
        <v>109016</v>
      </c>
      <c r="F44">
        <v>66.09</v>
      </c>
      <c r="G44" s="2">
        <v>267107</v>
      </c>
      <c r="H44">
        <v>62.56</v>
      </c>
      <c r="I44" s="2">
        <v>158091</v>
      </c>
      <c r="J44">
        <v>60.12</v>
      </c>
      <c r="K44" s="2">
        <v>109016</v>
      </c>
      <c r="L44">
        <v>66.09</v>
      </c>
      <c r="M44" s="2">
        <v>267107</v>
      </c>
      <c r="N44">
        <v>62.56</v>
      </c>
    </row>
    <row r="45" spans="1:14" x14ac:dyDescent="0.25">
      <c r="A45">
        <v>2016</v>
      </c>
      <c r="C45" s="2">
        <v>122451</v>
      </c>
      <c r="D45">
        <v>60.7</v>
      </c>
      <c r="E45" s="2">
        <v>86147</v>
      </c>
      <c r="F45">
        <v>66.55</v>
      </c>
      <c r="G45" s="2">
        <v>208598</v>
      </c>
      <c r="H45">
        <v>63.12</v>
      </c>
      <c r="I45" s="2">
        <v>122451</v>
      </c>
      <c r="J45">
        <v>60.7</v>
      </c>
      <c r="K45" s="2">
        <v>86147</v>
      </c>
      <c r="L45">
        <v>66.55</v>
      </c>
      <c r="M45" s="2">
        <v>208598</v>
      </c>
      <c r="N45">
        <v>63.12</v>
      </c>
    </row>
    <row r="46" spans="1:14" x14ac:dyDescent="0.25">
      <c r="A46">
        <v>2017</v>
      </c>
      <c r="C46" s="2">
        <v>161605</v>
      </c>
      <c r="D46">
        <v>60.98</v>
      </c>
      <c r="E46" s="2">
        <v>128039</v>
      </c>
      <c r="F46">
        <v>66.56</v>
      </c>
      <c r="G46" s="2">
        <v>289644</v>
      </c>
      <c r="H46">
        <v>63.45</v>
      </c>
      <c r="I46" s="2">
        <v>161605</v>
      </c>
      <c r="J46">
        <v>60.98</v>
      </c>
      <c r="K46" s="2">
        <v>128039</v>
      </c>
      <c r="L46">
        <v>66.56</v>
      </c>
      <c r="M46" s="2">
        <v>289644</v>
      </c>
      <c r="N46">
        <v>63.45</v>
      </c>
    </row>
    <row r="47" spans="1:14" x14ac:dyDescent="0.25">
      <c r="A47">
        <v>2018</v>
      </c>
      <c r="C47" s="2">
        <v>166170</v>
      </c>
      <c r="D47">
        <v>61.07</v>
      </c>
      <c r="E47" s="2">
        <v>125190</v>
      </c>
      <c r="F47">
        <v>67.010000000000005</v>
      </c>
      <c r="G47" s="2">
        <v>291360</v>
      </c>
      <c r="H47">
        <v>63.62</v>
      </c>
      <c r="I47" s="2">
        <v>166170</v>
      </c>
      <c r="J47">
        <v>61.07</v>
      </c>
      <c r="K47" s="2">
        <v>125190</v>
      </c>
      <c r="L47">
        <v>67.010000000000005</v>
      </c>
      <c r="M47" s="2">
        <v>291360</v>
      </c>
      <c r="N47">
        <v>63.62</v>
      </c>
    </row>
    <row r="48" spans="1:14" x14ac:dyDescent="0.25">
      <c r="A48">
        <v>2019</v>
      </c>
      <c r="C48" s="2">
        <v>234386</v>
      </c>
      <c r="D48">
        <v>62.33</v>
      </c>
      <c r="E48" s="2">
        <v>101092</v>
      </c>
      <c r="F48">
        <v>67.459999999999994</v>
      </c>
      <c r="G48" s="2">
        <v>335478</v>
      </c>
      <c r="H48">
        <v>63.88</v>
      </c>
      <c r="I48" s="2">
        <v>234386</v>
      </c>
      <c r="J48">
        <v>62.33</v>
      </c>
      <c r="K48" s="2">
        <v>101092</v>
      </c>
      <c r="L48">
        <v>67.459999999999994</v>
      </c>
      <c r="M48" s="2">
        <v>335478</v>
      </c>
      <c r="N48">
        <v>63.88</v>
      </c>
    </row>
    <row r="49" spans="1:14" x14ac:dyDescent="0.25">
      <c r="A49">
        <v>2020</v>
      </c>
      <c r="C49" s="2">
        <v>230113</v>
      </c>
      <c r="D49">
        <v>61.71</v>
      </c>
      <c r="E49" s="2">
        <v>183366</v>
      </c>
      <c r="F49">
        <v>67.33</v>
      </c>
      <c r="G49" s="2">
        <v>413479</v>
      </c>
      <c r="H49">
        <v>64.2</v>
      </c>
      <c r="I49" s="2">
        <v>230113</v>
      </c>
      <c r="J49">
        <v>61.71</v>
      </c>
      <c r="K49" s="2">
        <v>183366</v>
      </c>
      <c r="L49">
        <v>67.33</v>
      </c>
      <c r="M49" s="2">
        <v>413479</v>
      </c>
      <c r="N49">
        <v>64.2</v>
      </c>
    </row>
    <row r="50" spans="1:14" x14ac:dyDescent="0.25">
      <c r="A50">
        <v>2021</v>
      </c>
      <c r="C50" s="2">
        <v>236786</v>
      </c>
      <c r="D50">
        <v>61.65</v>
      </c>
      <c r="E50" s="2">
        <v>200339</v>
      </c>
      <c r="F50">
        <v>67.36</v>
      </c>
      <c r="G50" s="2">
        <v>437125</v>
      </c>
      <c r="H50">
        <v>64.27</v>
      </c>
      <c r="I50" s="2">
        <v>236786</v>
      </c>
      <c r="J50">
        <v>61.65</v>
      </c>
      <c r="K50" s="2">
        <v>200339</v>
      </c>
      <c r="L50">
        <v>67.36</v>
      </c>
      <c r="M50" s="2">
        <v>437125</v>
      </c>
      <c r="N50">
        <v>64.27</v>
      </c>
    </row>
    <row r="51" spans="1:14" x14ac:dyDescent="0.25">
      <c r="A51">
        <v>2022</v>
      </c>
      <c r="C51" s="2">
        <v>213159</v>
      </c>
      <c r="D51">
        <v>61.45</v>
      </c>
      <c r="E51" s="2">
        <v>208454</v>
      </c>
      <c r="F51">
        <v>67.41</v>
      </c>
      <c r="G51" s="2">
        <v>421613</v>
      </c>
      <c r="H51">
        <v>64.400000000000006</v>
      </c>
      <c r="I51" s="2">
        <v>213159</v>
      </c>
      <c r="J51">
        <v>61.45</v>
      </c>
      <c r="K51" s="2">
        <v>208454</v>
      </c>
      <c r="L51">
        <v>67.41</v>
      </c>
      <c r="M51" s="2">
        <v>421613</v>
      </c>
      <c r="N51">
        <v>64.400000000000006</v>
      </c>
    </row>
    <row r="52" spans="1:14" x14ac:dyDescent="0.25">
      <c r="A52">
        <v>2023</v>
      </c>
      <c r="C52" s="2">
        <v>173976</v>
      </c>
      <c r="D52">
        <v>61.43</v>
      </c>
      <c r="E52" s="2">
        <v>187971</v>
      </c>
      <c r="F52">
        <v>67.47</v>
      </c>
      <c r="G52" s="2">
        <v>361947</v>
      </c>
      <c r="H52">
        <v>64.569999999999993</v>
      </c>
      <c r="I52" s="2">
        <v>173976</v>
      </c>
      <c r="J52">
        <v>61.43</v>
      </c>
      <c r="K52" s="2">
        <v>187971</v>
      </c>
      <c r="L52">
        <v>67.47</v>
      </c>
      <c r="M52" s="2">
        <v>361947</v>
      </c>
      <c r="N52">
        <v>64.569999999999993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A364A-049D-44C8-853C-EE7D6044FBC3}">
  <sheetPr>
    <tabColor theme="4" tint="0.59999389629810485"/>
  </sheetPr>
  <dimension ref="A1:AJ88"/>
  <sheetViews>
    <sheetView topLeftCell="A25" workbookViewId="0">
      <selection activeCell="A48" sqref="A48:XFD48"/>
    </sheetView>
  </sheetViews>
  <sheetFormatPr defaultRowHeight="15" x14ac:dyDescent="0.25"/>
  <cols>
    <col min="3" max="8" width="22.7109375" customWidth="1"/>
    <col min="18" max="18" width="10.140625" bestFit="1" customWidth="1"/>
    <col min="31" max="31" width="10.140625" bestFit="1" customWidth="1"/>
  </cols>
  <sheetData>
    <row r="1" spans="1:19" x14ac:dyDescent="0.25">
      <c r="A1" t="s">
        <v>0</v>
      </c>
    </row>
    <row r="2" spans="1:19" x14ac:dyDescent="0.25">
      <c r="A2" t="s">
        <v>1</v>
      </c>
    </row>
    <row r="3" spans="1:19" x14ac:dyDescent="0.25">
      <c r="A3" t="s">
        <v>2</v>
      </c>
      <c r="B3" t="s">
        <v>3</v>
      </c>
      <c r="C3" t="s">
        <v>4</v>
      </c>
      <c r="D3" t="s">
        <v>5</v>
      </c>
    </row>
    <row r="5" spans="1:19" x14ac:dyDescent="0.25">
      <c r="A5" s="1" t="s">
        <v>6</v>
      </c>
      <c r="B5" s="1" t="s">
        <v>7</v>
      </c>
      <c r="C5" s="1" t="s">
        <v>8</v>
      </c>
    </row>
    <row r="6" spans="1:19" x14ac:dyDescent="0.25">
      <c r="B6" t="s">
        <v>9</v>
      </c>
      <c r="C6" t="s">
        <v>10</v>
      </c>
      <c r="D6" t="s">
        <v>11</v>
      </c>
      <c r="E6" t="s">
        <v>10</v>
      </c>
      <c r="F6" t="s">
        <v>11</v>
      </c>
      <c r="G6" t="s">
        <v>10</v>
      </c>
      <c r="H6" t="s">
        <v>11</v>
      </c>
      <c r="I6" t="s">
        <v>13</v>
      </c>
      <c r="J6" t="s">
        <v>11</v>
      </c>
      <c r="K6" t="s">
        <v>11</v>
      </c>
      <c r="L6" t="s">
        <v>11</v>
      </c>
      <c r="M6" t="s">
        <v>11</v>
      </c>
      <c r="O6" t="s">
        <v>11</v>
      </c>
    </row>
    <row r="7" spans="1:19" x14ac:dyDescent="0.25">
      <c r="B7" t="s">
        <v>14</v>
      </c>
      <c r="C7" t="s">
        <v>15</v>
      </c>
      <c r="D7" t="s">
        <v>11</v>
      </c>
      <c r="E7" t="s">
        <v>10</v>
      </c>
      <c r="F7" t="s">
        <v>11</v>
      </c>
      <c r="G7" t="s">
        <v>12</v>
      </c>
      <c r="H7" t="s">
        <v>11</v>
      </c>
      <c r="I7" t="s">
        <v>13</v>
      </c>
      <c r="J7" t="s">
        <v>11</v>
      </c>
      <c r="K7" t="s">
        <v>11</v>
      </c>
      <c r="L7" t="s">
        <v>11</v>
      </c>
      <c r="M7" t="s">
        <v>11</v>
      </c>
      <c r="O7" t="s">
        <v>11</v>
      </c>
    </row>
    <row r="8" spans="1:19" x14ac:dyDescent="0.25">
      <c r="A8" t="s">
        <v>16</v>
      </c>
      <c r="C8" t="s">
        <v>17</v>
      </c>
      <c r="D8" t="s">
        <v>18</v>
      </c>
      <c r="E8" t="s">
        <v>17</v>
      </c>
      <c r="F8" t="s">
        <v>18</v>
      </c>
      <c r="G8" t="s">
        <v>17</v>
      </c>
      <c r="H8" t="s">
        <v>18</v>
      </c>
      <c r="M8" t="s">
        <v>20</v>
      </c>
      <c r="N8" t="s">
        <v>22</v>
      </c>
      <c r="O8" t="s">
        <v>23</v>
      </c>
      <c r="Q8" t="s">
        <v>21</v>
      </c>
      <c r="R8" t="s">
        <v>22</v>
      </c>
      <c r="S8" t="s">
        <v>23</v>
      </c>
    </row>
    <row r="9" spans="1:19" x14ac:dyDescent="0.25">
      <c r="A9" t="s">
        <v>19</v>
      </c>
      <c r="C9" s="2">
        <v>6582</v>
      </c>
      <c r="D9">
        <v>48.43</v>
      </c>
      <c r="E9" s="2">
        <v>12135</v>
      </c>
      <c r="F9">
        <v>54.44</v>
      </c>
      <c r="G9" s="2">
        <v>18717</v>
      </c>
      <c r="H9">
        <v>52.33</v>
      </c>
      <c r="L9">
        <v>44</v>
      </c>
      <c r="M9" s="2">
        <f>C9</f>
        <v>6582</v>
      </c>
      <c r="N9">
        <f>SUM($O$9:O9)</f>
        <v>1.3011883277357721E-3</v>
      </c>
      <c r="O9">
        <f t="shared" ref="O9:O52" si="0">M9/$R$86</f>
        <v>1.3011883277357721E-3</v>
      </c>
      <c r="P9">
        <v>44</v>
      </c>
      <c r="Q9" s="2">
        <f t="shared" ref="Q9:Q52" si="1">E9</f>
        <v>12135</v>
      </c>
      <c r="R9">
        <f>SUM($S$9:S9)</f>
        <v>2.7786294430307691E-3</v>
      </c>
      <c r="S9">
        <f t="shared" ref="S9:S52" si="2">Q9/$AE$86</f>
        <v>2.7786294430307691E-3</v>
      </c>
    </row>
    <row r="10" spans="1:19" x14ac:dyDescent="0.25">
      <c r="A10">
        <v>1981</v>
      </c>
      <c r="C10" s="2">
        <v>3966</v>
      </c>
      <c r="D10">
        <v>51.8</v>
      </c>
      <c r="E10" s="2">
        <v>6610</v>
      </c>
      <c r="F10">
        <v>55.35</v>
      </c>
      <c r="G10" s="2">
        <v>10576</v>
      </c>
      <c r="H10">
        <v>54.02</v>
      </c>
      <c r="L10">
        <f>2024-A10</f>
        <v>43</v>
      </c>
      <c r="M10" s="2">
        <f t="shared" ref="M10:M52" si="3">C10</f>
        <v>3966</v>
      </c>
      <c r="N10">
        <f>SUM($O$9:O10)</f>
        <v>2.0852224978664424E-3</v>
      </c>
      <c r="O10">
        <f t="shared" si="0"/>
        <v>7.8403417013067037E-4</v>
      </c>
      <c r="P10">
        <f>2024-D10</f>
        <v>1972.2</v>
      </c>
      <c r="Q10" s="2">
        <f t="shared" si="1"/>
        <v>6610</v>
      </c>
      <c r="R10">
        <f>SUM($S$9:S10)</f>
        <v>4.292163898608304E-3</v>
      </c>
      <c r="S10">
        <f t="shared" si="2"/>
        <v>1.5135344555775347E-3</v>
      </c>
    </row>
    <row r="11" spans="1:19" x14ac:dyDescent="0.25">
      <c r="A11">
        <v>1982</v>
      </c>
      <c r="C11" s="2">
        <v>6027</v>
      </c>
      <c r="D11">
        <v>50.87</v>
      </c>
      <c r="E11" s="2">
        <v>9363</v>
      </c>
      <c r="F11">
        <v>55.25</v>
      </c>
      <c r="G11" s="2">
        <v>15390</v>
      </c>
      <c r="H11">
        <v>53.54</v>
      </c>
      <c r="L11">
        <f t="shared" ref="L11:L52" si="4">2024-A11</f>
        <v>42</v>
      </c>
      <c r="M11" s="2">
        <f t="shared" si="3"/>
        <v>6027</v>
      </c>
      <c r="N11">
        <f>SUM($O$9:O11)</f>
        <v>3.2766934871194808E-3</v>
      </c>
      <c r="O11">
        <f t="shared" si="0"/>
        <v>1.1914709892530385E-3</v>
      </c>
      <c r="P11">
        <f t="shared" ref="P11:P52" si="5">2024-D11</f>
        <v>1973.13</v>
      </c>
      <c r="Q11" s="2">
        <f t="shared" si="1"/>
        <v>9363</v>
      </c>
      <c r="R11">
        <f>SUM($S$9:S11)</f>
        <v>6.4360705714634411E-3</v>
      </c>
      <c r="S11">
        <f t="shared" si="2"/>
        <v>2.1439066728551372E-3</v>
      </c>
    </row>
    <row r="12" spans="1:19" x14ac:dyDescent="0.25">
      <c r="A12">
        <v>1983</v>
      </c>
      <c r="C12" s="2">
        <v>8449</v>
      </c>
      <c r="D12">
        <v>51.29</v>
      </c>
      <c r="E12" s="2">
        <v>13021</v>
      </c>
      <c r="F12">
        <v>55.39</v>
      </c>
      <c r="G12" s="2">
        <v>21470</v>
      </c>
      <c r="H12">
        <v>53.78</v>
      </c>
      <c r="L12">
        <f t="shared" si="4"/>
        <v>41</v>
      </c>
      <c r="M12" s="2">
        <f t="shared" si="3"/>
        <v>8449</v>
      </c>
      <c r="N12">
        <f>SUM($O$9:O12)</f>
        <v>4.9469669877332065E-3</v>
      </c>
      <c r="O12">
        <f t="shared" si="0"/>
        <v>1.6702735006137253E-3</v>
      </c>
      <c r="P12">
        <f t="shared" si="5"/>
        <v>1972.71</v>
      </c>
      <c r="Q12" s="2">
        <f t="shared" si="1"/>
        <v>13021</v>
      </c>
      <c r="R12">
        <f>SUM($S$9:S12)</f>
        <v>9.4175731654233628E-3</v>
      </c>
      <c r="S12">
        <f t="shared" si="2"/>
        <v>2.9815025939599212E-3</v>
      </c>
    </row>
    <row r="13" spans="1:19" x14ac:dyDescent="0.25">
      <c r="A13">
        <v>1984</v>
      </c>
      <c r="C13" s="2">
        <v>11820</v>
      </c>
      <c r="D13">
        <v>51.9</v>
      </c>
      <c r="E13" s="2">
        <v>17072</v>
      </c>
      <c r="F13">
        <v>55.58</v>
      </c>
      <c r="G13" s="2">
        <v>28892</v>
      </c>
      <c r="H13">
        <v>54.07</v>
      </c>
      <c r="L13">
        <f t="shared" si="4"/>
        <v>40</v>
      </c>
      <c r="M13" s="2">
        <f t="shared" si="3"/>
        <v>11820</v>
      </c>
      <c r="N13">
        <f>SUM($O$9:O13)</f>
        <v>7.2836497640681851E-3</v>
      </c>
      <c r="O13">
        <f t="shared" si="0"/>
        <v>2.3366827763349782E-3</v>
      </c>
      <c r="P13">
        <f t="shared" si="5"/>
        <v>1972.1</v>
      </c>
      <c r="Q13" s="2">
        <f t="shared" si="1"/>
        <v>17072</v>
      </c>
      <c r="R13">
        <f>SUM($S$9:S13)</f>
        <v>1.3326659432536778E-2</v>
      </c>
      <c r="S13">
        <f t="shared" si="2"/>
        <v>3.9090862671134147E-3</v>
      </c>
    </row>
    <row r="14" spans="1:19" x14ac:dyDescent="0.25">
      <c r="A14">
        <v>1985</v>
      </c>
      <c r="C14" s="2">
        <v>14183</v>
      </c>
      <c r="D14">
        <v>52.19</v>
      </c>
      <c r="E14" s="2">
        <v>23856</v>
      </c>
      <c r="F14">
        <v>55.78</v>
      </c>
      <c r="G14" s="2">
        <v>38039</v>
      </c>
      <c r="H14">
        <v>54.44</v>
      </c>
      <c r="L14">
        <f t="shared" si="4"/>
        <v>39</v>
      </c>
      <c r="M14" s="2">
        <f t="shared" si="3"/>
        <v>14183</v>
      </c>
      <c r="N14">
        <f>SUM($O$9:O14)</f>
        <v>1.0087471406771992E-2</v>
      </c>
      <c r="O14">
        <f t="shared" si="0"/>
        <v>2.803821642703807E-3</v>
      </c>
      <c r="P14">
        <f t="shared" si="5"/>
        <v>1971.81</v>
      </c>
      <c r="Q14" s="2">
        <f t="shared" si="1"/>
        <v>23856</v>
      </c>
      <c r="R14">
        <f>SUM($S$9:S14)</f>
        <v>1.8789122060714942E-2</v>
      </c>
      <c r="S14">
        <f t="shared" si="2"/>
        <v>5.4624626281781644E-3</v>
      </c>
    </row>
    <row r="15" spans="1:19" x14ac:dyDescent="0.25">
      <c r="A15">
        <v>1986</v>
      </c>
      <c r="C15" s="2">
        <v>17664</v>
      </c>
      <c r="D15">
        <v>52.39</v>
      </c>
      <c r="E15" s="2">
        <v>30112</v>
      </c>
      <c r="F15">
        <v>56.02</v>
      </c>
      <c r="G15" s="2">
        <v>47776</v>
      </c>
      <c r="H15">
        <v>54.68</v>
      </c>
      <c r="L15">
        <f t="shared" si="4"/>
        <v>38</v>
      </c>
      <c r="M15" s="2">
        <f t="shared" si="3"/>
        <v>17664</v>
      </c>
      <c r="N15">
        <f>SUM($O$9:O15)</f>
        <v>1.3579448103995431E-2</v>
      </c>
      <c r="O15">
        <f t="shared" si="0"/>
        <v>3.4919766972234395E-3</v>
      </c>
      <c r="P15">
        <f t="shared" si="5"/>
        <v>1971.61</v>
      </c>
      <c r="Q15" s="2">
        <f t="shared" si="1"/>
        <v>30112</v>
      </c>
      <c r="R15">
        <f>SUM($S$9:S15)</f>
        <v>2.5684061474686309E-2</v>
      </c>
      <c r="S15">
        <f t="shared" si="2"/>
        <v>6.894939413971366E-3</v>
      </c>
    </row>
    <row r="16" spans="1:19" x14ac:dyDescent="0.25">
      <c r="A16">
        <v>1987</v>
      </c>
      <c r="C16" s="2">
        <v>23104</v>
      </c>
      <c r="D16">
        <v>52.44</v>
      </c>
      <c r="E16" s="2">
        <v>38499</v>
      </c>
      <c r="F16">
        <v>56.23</v>
      </c>
      <c r="G16" s="2">
        <v>61603</v>
      </c>
      <c r="H16">
        <v>54.81</v>
      </c>
      <c r="L16">
        <f t="shared" si="4"/>
        <v>37</v>
      </c>
      <c r="M16" s="2">
        <f t="shared" si="3"/>
        <v>23104</v>
      </c>
      <c r="N16">
        <f>SUM($O$9:O16)</f>
        <v>1.8146852407247831E-2</v>
      </c>
      <c r="O16">
        <f t="shared" si="0"/>
        <v>4.5674043032523978E-3</v>
      </c>
      <c r="P16">
        <f t="shared" si="5"/>
        <v>1971.56</v>
      </c>
      <c r="Q16" s="2">
        <f t="shared" si="1"/>
        <v>38499</v>
      </c>
      <c r="R16">
        <f>SUM($S$9:S16)</f>
        <v>3.4499426528435101E-2</v>
      </c>
      <c r="S16">
        <f t="shared" si="2"/>
        <v>8.8153650537487905E-3</v>
      </c>
    </row>
    <row r="17" spans="1:19" x14ac:dyDescent="0.25">
      <c r="A17">
        <v>1988</v>
      </c>
      <c r="C17" s="2">
        <v>30489</v>
      </c>
      <c r="D17">
        <v>52.58</v>
      </c>
      <c r="E17" s="2">
        <v>49149</v>
      </c>
      <c r="F17">
        <v>56.52</v>
      </c>
      <c r="G17" s="2">
        <v>79638</v>
      </c>
      <c r="H17">
        <v>55.01</v>
      </c>
      <c r="L17">
        <f t="shared" si="4"/>
        <v>36</v>
      </c>
      <c r="M17" s="2">
        <f t="shared" si="3"/>
        <v>30489</v>
      </c>
      <c r="N17">
        <f>SUM($O$9:O17)</f>
        <v>2.4174189223464173E-2</v>
      </c>
      <c r="O17">
        <f t="shared" si="0"/>
        <v>6.0273368162163414E-3</v>
      </c>
      <c r="P17">
        <f t="shared" si="5"/>
        <v>1971.42</v>
      </c>
      <c r="Q17" s="2">
        <f t="shared" si="1"/>
        <v>49149</v>
      </c>
      <c r="R17">
        <f>SUM($S$9:S17)</f>
        <v>4.5753390969763427E-2</v>
      </c>
      <c r="S17">
        <f t="shared" si="2"/>
        <v>1.125396444132833E-2</v>
      </c>
    </row>
    <row r="18" spans="1:19" x14ac:dyDescent="0.25">
      <c r="A18">
        <v>1989</v>
      </c>
      <c r="C18" s="2">
        <v>35394</v>
      </c>
      <c r="D18">
        <v>52.85</v>
      </c>
      <c r="E18" s="2">
        <v>60396</v>
      </c>
      <c r="F18">
        <v>56.58</v>
      </c>
      <c r="G18" s="2">
        <v>95790</v>
      </c>
      <c r="H18">
        <v>55.2</v>
      </c>
      <c r="L18">
        <f t="shared" si="4"/>
        <v>35</v>
      </c>
      <c r="M18" s="2">
        <f t="shared" si="3"/>
        <v>35394</v>
      </c>
      <c r="N18">
        <f>SUM($O$9:O18)</f>
        <v>3.1171190085190079E-2</v>
      </c>
      <c r="O18">
        <f t="shared" si="0"/>
        <v>6.9970008617259074E-3</v>
      </c>
      <c r="P18">
        <f t="shared" si="5"/>
        <v>1971.15</v>
      </c>
      <c r="Q18" s="2">
        <f t="shared" si="1"/>
        <v>60396</v>
      </c>
      <c r="R18">
        <f>SUM($S$9:S18)</f>
        <v>5.9582653750256738E-2</v>
      </c>
      <c r="S18">
        <f t="shared" si="2"/>
        <v>1.3829262780493311E-2</v>
      </c>
    </row>
    <row r="19" spans="1:19" x14ac:dyDescent="0.25">
      <c r="A19">
        <v>1990</v>
      </c>
      <c r="C19" s="2">
        <v>44497</v>
      </c>
      <c r="D19">
        <v>52.5</v>
      </c>
      <c r="E19" s="2">
        <v>74680</v>
      </c>
      <c r="F19">
        <v>56.72</v>
      </c>
      <c r="G19" s="2">
        <v>119177</v>
      </c>
      <c r="H19">
        <v>55.15</v>
      </c>
      <c r="L19">
        <f t="shared" si="4"/>
        <v>34</v>
      </c>
      <c r="M19" s="2">
        <f t="shared" si="3"/>
        <v>44497</v>
      </c>
      <c r="N19">
        <f>SUM($O$9:O19)</f>
        <v>3.9967752986930991E-2</v>
      </c>
      <c r="O19">
        <f t="shared" si="0"/>
        <v>8.7965629017409085E-3</v>
      </c>
      <c r="P19">
        <f t="shared" si="5"/>
        <v>1971.5</v>
      </c>
      <c r="Q19" s="2">
        <f t="shared" si="1"/>
        <v>74680</v>
      </c>
      <c r="R19">
        <f>SUM($S$9:S19)</f>
        <v>7.6682616404194756E-2</v>
      </c>
      <c r="S19">
        <f t="shared" si="2"/>
        <v>1.7099962653938018E-2</v>
      </c>
    </row>
    <row r="20" spans="1:19" x14ac:dyDescent="0.25">
      <c r="A20">
        <v>1991</v>
      </c>
      <c r="C20" s="2">
        <v>58831</v>
      </c>
      <c r="D20">
        <v>53.16</v>
      </c>
      <c r="E20" s="2">
        <v>85751</v>
      </c>
      <c r="F20">
        <v>56.98</v>
      </c>
      <c r="G20" s="2">
        <v>144582</v>
      </c>
      <c r="H20">
        <v>55.43</v>
      </c>
      <c r="L20">
        <f t="shared" si="4"/>
        <v>33</v>
      </c>
      <c r="M20" s="2">
        <f t="shared" si="3"/>
        <v>58831</v>
      </c>
      <c r="N20">
        <f>SUM($O$9:O20)</f>
        <v>5.1597988554998933E-2</v>
      </c>
      <c r="O20">
        <f t="shared" si="0"/>
        <v>1.1630235568067944E-2</v>
      </c>
      <c r="P20">
        <f t="shared" si="5"/>
        <v>1970.84</v>
      </c>
      <c r="Q20" s="2">
        <f t="shared" si="1"/>
        <v>85751</v>
      </c>
      <c r="R20">
        <f>SUM($S$9:S20)</f>
        <v>9.6317577538873905E-2</v>
      </c>
      <c r="S20">
        <f t="shared" si="2"/>
        <v>1.9634961134679149E-2</v>
      </c>
    </row>
    <row r="21" spans="1:19" x14ac:dyDescent="0.25">
      <c r="A21">
        <v>1992</v>
      </c>
      <c r="C21" s="2">
        <v>158667</v>
      </c>
      <c r="D21">
        <v>53.22</v>
      </c>
      <c r="E21" s="2">
        <v>99758</v>
      </c>
      <c r="F21">
        <v>57.13</v>
      </c>
      <c r="G21" s="2">
        <v>258425</v>
      </c>
      <c r="H21">
        <v>54.73</v>
      </c>
      <c r="L21">
        <f t="shared" si="4"/>
        <v>32</v>
      </c>
      <c r="M21" s="2">
        <f t="shared" si="3"/>
        <v>158667</v>
      </c>
      <c r="N21">
        <f>SUM($O$9:O21)</f>
        <v>8.2964692960476261E-2</v>
      </c>
      <c r="O21">
        <f t="shared" si="0"/>
        <v>3.1366704405477328E-2</v>
      </c>
      <c r="P21">
        <f t="shared" si="5"/>
        <v>1970.78</v>
      </c>
      <c r="Q21" s="2">
        <f t="shared" si="1"/>
        <v>99758</v>
      </c>
      <c r="R21">
        <f>SUM($S$9:S21)</f>
        <v>0.11915981206527386</v>
      </c>
      <c r="S21">
        <f t="shared" si="2"/>
        <v>2.2842234526399958E-2</v>
      </c>
    </row>
    <row r="22" spans="1:19" x14ac:dyDescent="0.25">
      <c r="A22">
        <v>1993</v>
      </c>
      <c r="C22" s="2">
        <v>32946</v>
      </c>
      <c r="D22">
        <v>51.94</v>
      </c>
      <c r="E22" s="2">
        <v>106121</v>
      </c>
      <c r="F22">
        <v>57</v>
      </c>
      <c r="G22" s="2">
        <v>139067</v>
      </c>
      <c r="H22">
        <v>55.8</v>
      </c>
      <c r="L22">
        <f t="shared" si="4"/>
        <v>31</v>
      </c>
      <c r="M22" s="2">
        <f t="shared" si="3"/>
        <v>32946</v>
      </c>
      <c r="N22">
        <f>SUM($O$9:O22)</f>
        <v>8.947775139948913E-2</v>
      </c>
      <c r="O22">
        <f t="shared" si="0"/>
        <v>6.5130584390128759E-3</v>
      </c>
      <c r="P22">
        <f t="shared" si="5"/>
        <v>1972.06</v>
      </c>
      <c r="Q22" s="2">
        <f t="shared" si="1"/>
        <v>106121</v>
      </c>
      <c r="R22">
        <f>SUM($S$9:S22)</f>
        <v>0.14345902385957698</v>
      </c>
      <c r="S22">
        <f t="shared" si="2"/>
        <v>2.4299211794303111E-2</v>
      </c>
    </row>
    <row r="23" spans="1:19" x14ac:dyDescent="0.25">
      <c r="A23">
        <v>1994</v>
      </c>
      <c r="C23" s="2">
        <v>155653</v>
      </c>
      <c r="D23">
        <v>54.81</v>
      </c>
      <c r="E23" s="2">
        <v>49600</v>
      </c>
      <c r="F23">
        <v>59.15</v>
      </c>
      <c r="G23" s="2">
        <v>205253</v>
      </c>
      <c r="H23">
        <v>55.86</v>
      </c>
      <c r="L23">
        <f t="shared" si="4"/>
        <v>30</v>
      </c>
      <c r="M23" s="2">
        <f t="shared" si="3"/>
        <v>155653</v>
      </c>
      <c r="N23">
        <f>SUM($O$9:O23)</f>
        <v>0.12024862146589085</v>
      </c>
      <c r="O23">
        <f t="shared" si="0"/>
        <v>3.0770870066401723E-2</v>
      </c>
      <c r="P23">
        <f t="shared" si="5"/>
        <v>1969.19</v>
      </c>
      <c r="Q23" s="2">
        <f t="shared" si="1"/>
        <v>49600</v>
      </c>
      <c r="R23">
        <f>SUM($S$9:S23)</f>
        <v>0.15481625668811644</v>
      </c>
      <c r="S23">
        <f t="shared" si="2"/>
        <v>1.1357232828539444E-2</v>
      </c>
    </row>
    <row r="24" spans="1:19" x14ac:dyDescent="0.25">
      <c r="A24">
        <v>1995</v>
      </c>
      <c r="C24" s="2">
        <v>88043</v>
      </c>
      <c r="D24">
        <v>53.32</v>
      </c>
      <c r="E24" s="2">
        <v>81830</v>
      </c>
      <c r="F24">
        <v>58.45</v>
      </c>
      <c r="G24" s="2">
        <v>169873</v>
      </c>
      <c r="H24">
        <v>55.79</v>
      </c>
      <c r="L24">
        <f t="shared" si="4"/>
        <v>29</v>
      </c>
      <c r="M24" s="2">
        <f t="shared" si="3"/>
        <v>88043</v>
      </c>
      <c r="N24">
        <f>SUM($O$9:O24)</f>
        <v>0.13765374512721576</v>
      </c>
      <c r="O24">
        <f t="shared" si="0"/>
        <v>1.7405123661324916E-2</v>
      </c>
      <c r="P24">
        <f t="shared" si="5"/>
        <v>1970.68</v>
      </c>
      <c r="Q24" s="2">
        <f t="shared" si="1"/>
        <v>81830</v>
      </c>
      <c r="R24">
        <f>SUM($S$9:S24)</f>
        <v>0.17355340109052336</v>
      </c>
      <c r="S24">
        <f t="shared" si="2"/>
        <v>1.8737144402406911E-2</v>
      </c>
    </row>
    <row r="25" spans="1:19" x14ac:dyDescent="0.25">
      <c r="A25">
        <v>1996</v>
      </c>
      <c r="C25" s="2">
        <v>180477</v>
      </c>
      <c r="D25">
        <v>55.08</v>
      </c>
      <c r="E25" s="2">
        <v>75870</v>
      </c>
      <c r="F25">
        <v>59.25</v>
      </c>
      <c r="G25" s="2">
        <v>256347</v>
      </c>
      <c r="H25">
        <v>56.32</v>
      </c>
      <c r="L25">
        <f t="shared" si="4"/>
        <v>28</v>
      </c>
      <c r="M25" s="2">
        <f t="shared" si="3"/>
        <v>180477</v>
      </c>
      <c r="N25">
        <f>SUM($O$9:O25)</f>
        <v>0.17333204440171729</v>
      </c>
      <c r="O25">
        <f t="shared" si="0"/>
        <v>3.5678299274501515E-2</v>
      </c>
      <c r="P25">
        <f t="shared" si="5"/>
        <v>1968.92</v>
      </c>
      <c r="Q25" s="2">
        <f t="shared" si="1"/>
        <v>75870</v>
      </c>
      <c r="R25">
        <f>SUM($S$9:S25)</f>
        <v>0.190925845741759</v>
      </c>
      <c r="S25">
        <f t="shared" si="2"/>
        <v>1.7372444651235636E-2</v>
      </c>
    </row>
    <row r="26" spans="1:19" x14ac:dyDescent="0.25">
      <c r="A26">
        <v>1997</v>
      </c>
      <c r="C26" s="2">
        <v>149899</v>
      </c>
      <c r="D26">
        <v>55.38</v>
      </c>
      <c r="E26" s="2">
        <v>54349</v>
      </c>
      <c r="F26">
        <v>60.11</v>
      </c>
      <c r="G26" s="2">
        <v>204248</v>
      </c>
      <c r="H26">
        <v>56.64</v>
      </c>
      <c r="L26">
        <f t="shared" si="4"/>
        <v>27</v>
      </c>
      <c r="M26" s="2">
        <f t="shared" si="3"/>
        <v>149899</v>
      </c>
      <c r="N26">
        <f>SUM($O$9:O26)</f>
        <v>0.2029654125480656</v>
      </c>
      <c r="O26">
        <f t="shared" si="0"/>
        <v>2.9633368146348302E-2</v>
      </c>
      <c r="P26">
        <f t="shared" si="5"/>
        <v>1968.62</v>
      </c>
      <c r="Q26" s="2">
        <f t="shared" si="1"/>
        <v>54349</v>
      </c>
      <c r="R26">
        <f>SUM($S$9:S26)</f>
        <v>0.20337048781833744</v>
      </c>
      <c r="S26">
        <f t="shared" si="2"/>
        <v>1.2444642076578432E-2</v>
      </c>
    </row>
    <row r="27" spans="1:19" x14ac:dyDescent="0.25">
      <c r="A27">
        <v>1998</v>
      </c>
      <c r="C27" s="2">
        <v>93783</v>
      </c>
      <c r="D27">
        <v>54.77</v>
      </c>
      <c r="E27" s="2">
        <v>87185</v>
      </c>
      <c r="F27">
        <v>60.03</v>
      </c>
      <c r="G27" s="2">
        <v>180968</v>
      </c>
      <c r="H27">
        <v>57.31</v>
      </c>
      <c r="L27">
        <f t="shared" si="4"/>
        <v>26</v>
      </c>
      <c r="M27" s="2">
        <f t="shared" si="3"/>
        <v>93783</v>
      </c>
      <c r="N27">
        <f>SUM($O$9:O27)</f>
        <v>0.22150527048486959</v>
      </c>
      <c r="O27">
        <f t="shared" si="0"/>
        <v>1.8539857936803999E-2</v>
      </c>
      <c r="P27">
        <f t="shared" si="5"/>
        <v>1969.23</v>
      </c>
      <c r="Q27" s="2">
        <f t="shared" si="1"/>
        <v>87185</v>
      </c>
      <c r="R27">
        <f>SUM($S$9:S27)</f>
        <v>0.22333380120858365</v>
      </c>
      <c r="S27">
        <f t="shared" si="2"/>
        <v>1.9963313390246196E-2</v>
      </c>
    </row>
    <row r="28" spans="1:19" x14ac:dyDescent="0.25">
      <c r="A28">
        <v>1999</v>
      </c>
      <c r="C28" s="2">
        <v>130614</v>
      </c>
      <c r="D28">
        <v>56.34</v>
      </c>
      <c r="E28" s="2">
        <v>83297</v>
      </c>
      <c r="F28">
        <v>60.68</v>
      </c>
      <c r="G28" s="2">
        <v>213911</v>
      </c>
      <c r="H28">
        <v>58.03</v>
      </c>
      <c r="L28">
        <f t="shared" si="4"/>
        <v>25</v>
      </c>
      <c r="M28" s="2">
        <f t="shared" si="3"/>
        <v>130614</v>
      </c>
      <c r="N28">
        <f>SUM($O$9:O28)</f>
        <v>0.2473262082300656</v>
      </c>
      <c r="O28">
        <f t="shared" si="0"/>
        <v>2.5820937745196011E-2</v>
      </c>
      <c r="P28">
        <f t="shared" si="5"/>
        <v>1967.66</v>
      </c>
      <c r="Q28" s="2">
        <f t="shared" si="1"/>
        <v>83297</v>
      </c>
      <c r="R28">
        <f>SUM($S$9:S28)</f>
        <v>0.24240685409001209</v>
      </c>
      <c r="S28">
        <f t="shared" si="2"/>
        <v>1.9073052881428427E-2</v>
      </c>
    </row>
    <row r="29" spans="1:19" x14ac:dyDescent="0.25">
      <c r="A29">
        <v>2000</v>
      </c>
      <c r="C29" s="2">
        <v>109922</v>
      </c>
      <c r="D29">
        <v>56.85</v>
      </c>
      <c r="E29" s="2">
        <v>65473</v>
      </c>
      <c r="F29">
        <v>61.24</v>
      </c>
      <c r="G29" s="2">
        <v>175395</v>
      </c>
      <c r="H29">
        <v>58.49</v>
      </c>
      <c r="L29">
        <f t="shared" si="4"/>
        <v>24</v>
      </c>
      <c r="M29" s="2">
        <f t="shared" si="3"/>
        <v>109922</v>
      </c>
      <c r="N29">
        <f>SUM($O$9:O29)</f>
        <v>0.2690565672943882</v>
      </c>
      <c r="O29">
        <f t="shared" si="0"/>
        <v>2.1730359064322628E-2</v>
      </c>
      <c r="P29">
        <f t="shared" si="5"/>
        <v>1967.15</v>
      </c>
      <c r="Q29" s="2">
        <f t="shared" si="1"/>
        <v>65473</v>
      </c>
      <c r="R29">
        <f>SUM($S$9:S29)</f>
        <v>0.25739863040015248</v>
      </c>
      <c r="S29">
        <f t="shared" si="2"/>
        <v>1.4991776310140384E-2</v>
      </c>
    </row>
    <row r="30" spans="1:19" x14ac:dyDescent="0.25">
      <c r="A30">
        <v>2001</v>
      </c>
      <c r="C30" s="2">
        <v>145494</v>
      </c>
      <c r="D30">
        <v>56.5</v>
      </c>
      <c r="E30" s="2">
        <v>124723</v>
      </c>
      <c r="F30">
        <v>61.16</v>
      </c>
      <c r="G30" s="2">
        <v>270217</v>
      </c>
      <c r="H30">
        <v>58.65</v>
      </c>
      <c r="L30">
        <f t="shared" si="4"/>
        <v>23</v>
      </c>
      <c r="M30" s="2">
        <f t="shared" si="3"/>
        <v>145494</v>
      </c>
      <c r="N30">
        <f>SUM($O$9:O30)</f>
        <v>0.29781911584431048</v>
      </c>
      <c r="O30">
        <f t="shared" si="0"/>
        <v>2.876254854992228E-2</v>
      </c>
      <c r="P30">
        <f t="shared" si="5"/>
        <v>1967.5</v>
      </c>
      <c r="Q30" s="2">
        <f t="shared" si="1"/>
        <v>124723</v>
      </c>
      <c r="R30">
        <f>SUM($S$9:S30)</f>
        <v>0.2859572624580945</v>
      </c>
      <c r="S30">
        <f t="shared" si="2"/>
        <v>2.8558632057942037E-2</v>
      </c>
    </row>
    <row r="31" spans="1:19" x14ac:dyDescent="0.25">
      <c r="A31">
        <v>2002</v>
      </c>
      <c r="C31" s="2">
        <v>156269</v>
      </c>
      <c r="D31">
        <v>56.24</v>
      </c>
      <c r="E31" s="2">
        <v>130243</v>
      </c>
      <c r="F31">
        <v>61.43</v>
      </c>
      <c r="G31" s="2">
        <v>286512</v>
      </c>
      <c r="H31">
        <v>58.6</v>
      </c>
      <c r="L31">
        <f t="shared" si="4"/>
        <v>22</v>
      </c>
      <c r="M31" s="2">
        <f t="shared" si="3"/>
        <v>156269</v>
      </c>
      <c r="N31">
        <f>SUM($O$9:O31)</f>
        <v>0.32871176227198312</v>
      </c>
      <c r="O31">
        <f t="shared" si="0"/>
        <v>3.089264642767265E-2</v>
      </c>
      <c r="P31">
        <f t="shared" si="5"/>
        <v>1967.76</v>
      </c>
      <c r="Q31" s="2">
        <f t="shared" si="1"/>
        <v>130243</v>
      </c>
      <c r="R31">
        <f>SUM($S$9:S31)</f>
        <v>0.31577984462114816</v>
      </c>
      <c r="S31">
        <f t="shared" si="2"/>
        <v>2.9822582163053685E-2</v>
      </c>
    </row>
    <row r="32" spans="1:19" x14ac:dyDescent="0.25">
      <c r="A32">
        <v>2003</v>
      </c>
      <c r="C32" s="2">
        <v>166942</v>
      </c>
      <c r="D32">
        <v>56.81</v>
      </c>
      <c r="E32" s="2">
        <v>138716</v>
      </c>
      <c r="F32">
        <v>61.62</v>
      </c>
      <c r="G32" s="2">
        <v>305658</v>
      </c>
      <c r="H32">
        <v>58.99</v>
      </c>
      <c r="L32">
        <f t="shared" si="4"/>
        <v>21</v>
      </c>
      <c r="M32" s="2">
        <f t="shared" si="3"/>
        <v>166942</v>
      </c>
      <c r="N32">
        <f>SUM($O$9:O32)</f>
        <v>0.3617143423097931</v>
      </c>
      <c r="O32">
        <f t="shared" si="0"/>
        <v>3.3002580037809981E-2</v>
      </c>
      <c r="P32">
        <f t="shared" si="5"/>
        <v>1967.19</v>
      </c>
      <c r="Q32" s="2">
        <f t="shared" si="1"/>
        <v>138716</v>
      </c>
      <c r="R32">
        <f>SUM($S$9:S32)</f>
        <v>0.34754254440025456</v>
      </c>
      <c r="S32">
        <f t="shared" si="2"/>
        <v>3.1762699779106403E-2</v>
      </c>
    </row>
    <row r="33" spans="1:19" x14ac:dyDescent="0.25">
      <c r="A33">
        <v>2004</v>
      </c>
      <c r="C33" s="2">
        <v>181997</v>
      </c>
      <c r="D33">
        <v>56.75</v>
      </c>
      <c r="E33" s="2">
        <v>145595</v>
      </c>
      <c r="F33">
        <v>61.73</v>
      </c>
      <c r="G33" s="2">
        <v>327592</v>
      </c>
      <c r="H33">
        <v>58.97</v>
      </c>
      <c r="L33">
        <f t="shared" si="4"/>
        <v>20</v>
      </c>
      <c r="M33" s="2">
        <f t="shared" si="3"/>
        <v>181997</v>
      </c>
      <c r="N33">
        <f>SUM($O$9:O33)</f>
        <v>0.39769312870950857</v>
      </c>
      <c r="O33">
        <f t="shared" si="0"/>
        <v>3.5978786399715489E-2</v>
      </c>
      <c r="P33">
        <f t="shared" si="5"/>
        <v>1967.25</v>
      </c>
      <c r="Q33" s="2">
        <f t="shared" si="1"/>
        <v>145595</v>
      </c>
      <c r="R33">
        <f>SUM($S$9:S33)</f>
        <v>0.38088037330491586</v>
      </c>
      <c r="S33">
        <f t="shared" si="2"/>
        <v>3.3337828904661297E-2</v>
      </c>
    </row>
    <row r="34" spans="1:19" x14ac:dyDescent="0.25">
      <c r="A34">
        <v>2005</v>
      </c>
      <c r="C34" s="2">
        <v>121920</v>
      </c>
      <c r="D34">
        <v>58.22</v>
      </c>
      <c r="E34" s="2">
        <v>144618</v>
      </c>
      <c r="F34">
        <v>61.92</v>
      </c>
      <c r="G34" s="2">
        <v>266538</v>
      </c>
      <c r="H34">
        <v>60.23</v>
      </c>
      <c r="L34">
        <f t="shared" si="4"/>
        <v>19</v>
      </c>
      <c r="M34" s="2">
        <f t="shared" si="3"/>
        <v>121920</v>
      </c>
      <c r="N34">
        <f>SUM($O$9:O34)</f>
        <v>0.42179535917403993</v>
      </c>
      <c r="O34">
        <f t="shared" si="0"/>
        <v>2.410223046453135E-2</v>
      </c>
      <c r="P34">
        <f t="shared" si="5"/>
        <v>1965.78</v>
      </c>
      <c r="Q34" s="2">
        <f t="shared" si="1"/>
        <v>144618</v>
      </c>
      <c r="R34">
        <f>SUM($S$9:S34)</f>
        <v>0.41399449220003115</v>
      </c>
      <c r="S34">
        <f t="shared" si="2"/>
        <v>3.3114118895115265E-2</v>
      </c>
    </row>
    <row r="35" spans="1:19" x14ac:dyDescent="0.25">
      <c r="A35">
        <v>2006</v>
      </c>
      <c r="C35" s="2">
        <v>183498</v>
      </c>
      <c r="D35">
        <v>57.44</v>
      </c>
      <c r="E35" s="2">
        <v>185703</v>
      </c>
      <c r="F35">
        <v>61.86</v>
      </c>
      <c r="G35" s="2">
        <v>369201</v>
      </c>
      <c r="H35">
        <v>59.67</v>
      </c>
      <c r="L35">
        <f t="shared" si="4"/>
        <v>18</v>
      </c>
      <c r="M35" s="2">
        <f t="shared" si="3"/>
        <v>183498</v>
      </c>
      <c r="N35">
        <f>SUM($O$9:O35)</f>
        <v>0.4580708766099042</v>
      </c>
      <c r="O35">
        <f t="shared" si="0"/>
        <v>3.6275517435864282E-2</v>
      </c>
      <c r="P35">
        <f t="shared" si="5"/>
        <v>1966.56</v>
      </c>
      <c r="Q35" s="2">
        <f t="shared" si="1"/>
        <v>185703</v>
      </c>
      <c r="R35">
        <f>SUM($S$9:S35)</f>
        <v>0.45651610929596381</v>
      </c>
      <c r="S35">
        <f t="shared" si="2"/>
        <v>4.2521617095932669E-2</v>
      </c>
    </row>
    <row r="36" spans="1:19" x14ac:dyDescent="0.25">
      <c r="A36">
        <v>2007</v>
      </c>
      <c r="C36" s="2">
        <v>152868</v>
      </c>
      <c r="D36">
        <v>58.38</v>
      </c>
      <c r="E36" s="2">
        <v>181239</v>
      </c>
      <c r="F36">
        <v>61.8</v>
      </c>
      <c r="G36" s="2">
        <v>334107</v>
      </c>
      <c r="H36">
        <v>60.24</v>
      </c>
      <c r="L36">
        <f t="shared" si="4"/>
        <v>17</v>
      </c>
      <c r="M36" s="2">
        <f t="shared" si="3"/>
        <v>152868</v>
      </c>
      <c r="N36">
        <f>SUM($O$9:O36)</f>
        <v>0.4882911830949106</v>
      </c>
      <c r="O36">
        <f t="shared" si="0"/>
        <v>3.0220306485006385E-2</v>
      </c>
      <c r="P36">
        <f t="shared" si="5"/>
        <v>1965.62</v>
      </c>
      <c r="Q36" s="2">
        <f t="shared" si="1"/>
        <v>181239</v>
      </c>
      <c r="R36">
        <f>SUM($S$9:S36)</f>
        <v>0.49801557543732794</v>
      </c>
      <c r="S36">
        <f t="shared" si="2"/>
        <v>4.1499466141364121E-2</v>
      </c>
    </row>
    <row r="37" spans="1:19" x14ac:dyDescent="0.25">
      <c r="A37">
        <v>2008</v>
      </c>
      <c r="C37" s="2">
        <v>186836</v>
      </c>
      <c r="D37">
        <v>58.06</v>
      </c>
      <c r="E37" s="2">
        <v>93695</v>
      </c>
      <c r="F37">
        <v>62.58</v>
      </c>
      <c r="G37" s="2">
        <v>280531</v>
      </c>
      <c r="H37">
        <v>59.57</v>
      </c>
      <c r="L37">
        <f t="shared" si="4"/>
        <v>16</v>
      </c>
      <c r="M37" s="2">
        <f t="shared" si="3"/>
        <v>186836</v>
      </c>
      <c r="N37">
        <f>SUM($O$9:O37)</f>
        <v>0.52522658607285666</v>
      </c>
      <c r="O37">
        <f t="shared" si="0"/>
        <v>3.6935402977946022E-2</v>
      </c>
      <c r="P37">
        <f t="shared" si="5"/>
        <v>1965.94</v>
      </c>
      <c r="Q37" s="2">
        <f t="shared" si="1"/>
        <v>93695</v>
      </c>
      <c r="R37">
        <f>SUM($S$9:S37)</f>
        <v>0.51946952563631998</v>
      </c>
      <c r="S37">
        <f t="shared" si="2"/>
        <v>2.1453950198991999E-2</v>
      </c>
    </row>
    <row r="38" spans="1:19" x14ac:dyDescent="0.25">
      <c r="A38">
        <v>2009</v>
      </c>
      <c r="C38" s="2">
        <v>98805</v>
      </c>
      <c r="D38">
        <v>58.83</v>
      </c>
      <c r="E38" s="2">
        <v>165828</v>
      </c>
      <c r="F38">
        <v>62.44</v>
      </c>
      <c r="G38" s="2">
        <v>264633</v>
      </c>
      <c r="H38">
        <v>61.09</v>
      </c>
      <c r="L38">
        <f t="shared" si="4"/>
        <v>15</v>
      </c>
      <c r="M38" s="2">
        <f t="shared" si="3"/>
        <v>98805</v>
      </c>
      <c r="N38">
        <f>SUM($O$9:O38)</f>
        <v>0.54475923765625578</v>
      </c>
      <c r="O38">
        <f t="shared" si="0"/>
        <v>1.9532651583399115E-2</v>
      </c>
      <c r="P38">
        <f t="shared" si="5"/>
        <v>1965.17</v>
      </c>
      <c r="Q38" s="2">
        <f t="shared" si="1"/>
        <v>165828</v>
      </c>
      <c r="R38">
        <f>SUM($S$9:S38)</f>
        <v>0.55744023542444576</v>
      </c>
      <c r="S38">
        <f t="shared" si="2"/>
        <v>3.7970709788125785E-2</v>
      </c>
    </row>
    <row r="39" spans="1:19" x14ac:dyDescent="0.25">
      <c r="A39">
        <v>2010</v>
      </c>
      <c r="C39" s="2">
        <v>162870</v>
      </c>
      <c r="D39">
        <v>58.53</v>
      </c>
      <c r="E39" s="2">
        <v>161186</v>
      </c>
      <c r="F39">
        <v>62.61</v>
      </c>
      <c r="G39" s="2">
        <v>324056</v>
      </c>
      <c r="H39">
        <v>60.56</v>
      </c>
      <c r="L39">
        <f t="shared" si="4"/>
        <v>14</v>
      </c>
      <c r="M39" s="2">
        <f t="shared" si="3"/>
        <v>162870</v>
      </c>
      <c r="N39">
        <f>SUM($O$9:O39)</f>
        <v>0.57695682850072938</v>
      </c>
      <c r="O39">
        <f t="shared" si="0"/>
        <v>3.21975908444736E-2</v>
      </c>
      <c r="P39">
        <f t="shared" si="5"/>
        <v>1965.47</v>
      </c>
      <c r="Q39" s="2">
        <f t="shared" si="1"/>
        <v>161186</v>
      </c>
      <c r="R39">
        <f>SUM($S$9:S39)</f>
        <v>0.59434803644664247</v>
      </c>
      <c r="S39">
        <f t="shared" si="2"/>
        <v>3.6907801022196748E-2</v>
      </c>
    </row>
    <row r="40" spans="1:19" x14ac:dyDescent="0.25">
      <c r="A40">
        <v>2011</v>
      </c>
      <c r="C40" s="2">
        <v>140398</v>
      </c>
      <c r="D40">
        <v>58.75</v>
      </c>
      <c r="E40" s="2">
        <v>110473</v>
      </c>
      <c r="F40">
        <v>63</v>
      </c>
      <c r="G40" s="2">
        <v>250871</v>
      </c>
      <c r="H40">
        <v>60.62</v>
      </c>
      <c r="L40">
        <f t="shared" si="4"/>
        <v>13</v>
      </c>
      <c r="M40" s="2">
        <f t="shared" si="3"/>
        <v>140398</v>
      </c>
      <c r="N40">
        <f>SUM($O$9:O40)</f>
        <v>0.60471195442559222</v>
      </c>
      <c r="O40">
        <f t="shared" si="0"/>
        <v>2.7755125924862799E-2</v>
      </c>
      <c r="P40">
        <f t="shared" si="5"/>
        <v>1965.25</v>
      </c>
      <c r="Q40" s="2">
        <f t="shared" si="1"/>
        <v>110473</v>
      </c>
      <c r="R40">
        <f>SUM($S$9:S40)</f>
        <v>0.61964375383106263</v>
      </c>
      <c r="S40">
        <f t="shared" si="2"/>
        <v>2.529571738442012E-2</v>
      </c>
    </row>
    <row r="41" spans="1:19" x14ac:dyDescent="0.25">
      <c r="A41">
        <v>2012</v>
      </c>
      <c r="C41" s="2">
        <v>114814</v>
      </c>
      <c r="D41">
        <v>59.4</v>
      </c>
      <c r="E41" s="2">
        <v>129594</v>
      </c>
      <c r="F41">
        <v>63.71</v>
      </c>
      <c r="G41" s="2">
        <v>244408</v>
      </c>
      <c r="H41">
        <v>61.68</v>
      </c>
      <c r="L41">
        <f t="shared" si="4"/>
        <v>12</v>
      </c>
      <c r="M41" s="2">
        <f t="shared" si="3"/>
        <v>114814</v>
      </c>
      <c r="N41">
        <f>SUM($O$9:O41)</f>
        <v>0.62740940757974828</v>
      </c>
      <c r="O41">
        <f t="shared" si="0"/>
        <v>2.2697453154156024E-2</v>
      </c>
      <c r="P41">
        <f t="shared" si="5"/>
        <v>1964.6</v>
      </c>
      <c r="Q41" s="2">
        <f t="shared" si="1"/>
        <v>129594</v>
      </c>
      <c r="R41">
        <f>SUM($S$9:S41)</f>
        <v>0.64931773026617834</v>
      </c>
      <c r="S41">
        <f t="shared" si="2"/>
        <v>2.967397643511574E-2</v>
      </c>
    </row>
    <row r="42" spans="1:19" x14ac:dyDescent="0.25">
      <c r="A42">
        <v>2013</v>
      </c>
      <c r="C42" s="2">
        <v>101306</v>
      </c>
      <c r="D42">
        <v>59.71</v>
      </c>
      <c r="E42" s="2">
        <v>106616</v>
      </c>
      <c r="F42">
        <v>64.84</v>
      </c>
      <c r="G42" s="2">
        <v>207922</v>
      </c>
      <c r="H42">
        <v>62.34</v>
      </c>
      <c r="L42">
        <f t="shared" si="4"/>
        <v>11</v>
      </c>
      <c r="M42" s="2">
        <f t="shared" si="3"/>
        <v>101306</v>
      </c>
      <c r="N42">
        <f>SUM($O$9:O42)</f>
        <v>0.64743647909746327</v>
      </c>
      <c r="O42">
        <f t="shared" si="0"/>
        <v>2.0027071517715E-2</v>
      </c>
      <c r="P42">
        <f t="shared" si="5"/>
        <v>1964.29</v>
      </c>
      <c r="Q42" s="2">
        <f t="shared" si="1"/>
        <v>106616</v>
      </c>
      <c r="R42">
        <f>SUM($S$9:S42)</f>
        <v>0.67373028541229851</v>
      </c>
      <c r="S42">
        <f t="shared" si="2"/>
        <v>2.4412555146120188E-2</v>
      </c>
    </row>
    <row r="43" spans="1:19" x14ac:dyDescent="0.25">
      <c r="A43">
        <v>2014</v>
      </c>
      <c r="C43" s="2">
        <v>86689</v>
      </c>
      <c r="D43">
        <v>59.83</v>
      </c>
      <c r="E43" s="2">
        <v>95291</v>
      </c>
      <c r="F43">
        <v>66.03</v>
      </c>
      <c r="G43" s="2">
        <v>181980</v>
      </c>
      <c r="H43">
        <v>63.08</v>
      </c>
      <c r="L43">
        <f t="shared" si="4"/>
        <v>10</v>
      </c>
      <c r="M43" s="2">
        <f t="shared" si="3"/>
        <v>86689</v>
      </c>
      <c r="N43">
        <f>SUM($O$9:O43)</f>
        <v>0.66457393199066994</v>
      </c>
      <c r="O43">
        <f t="shared" si="0"/>
        <v>1.713745289320668E-2</v>
      </c>
      <c r="P43">
        <f t="shared" si="5"/>
        <v>1964.17</v>
      </c>
      <c r="Q43" s="2">
        <f t="shared" si="1"/>
        <v>95291</v>
      </c>
      <c r="R43">
        <f>SUM($S$9:S43)</f>
        <v>0.695549682054725</v>
      </c>
      <c r="S43">
        <f t="shared" si="2"/>
        <v>2.1819396642426454E-2</v>
      </c>
    </row>
    <row r="44" spans="1:19" x14ac:dyDescent="0.25">
      <c r="A44">
        <v>2015</v>
      </c>
      <c r="C44" s="2">
        <v>158091</v>
      </c>
      <c r="D44">
        <v>60.12</v>
      </c>
      <c r="E44" s="2">
        <v>109016</v>
      </c>
      <c r="F44">
        <v>66.09</v>
      </c>
      <c r="G44" s="2">
        <v>267107</v>
      </c>
      <c r="H44">
        <v>62.56</v>
      </c>
      <c r="L44">
        <f t="shared" si="4"/>
        <v>9</v>
      </c>
      <c r="M44" s="2">
        <f t="shared" si="3"/>
        <v>158091</v>
      </c>
      <c r="N44">
        <f>SUM($O$9:O44)</f>
        <v>0.69582676759080297</v>
      </c>
      <c r="O44">
        <f t="shared" si="0"/>
        <v>3.1252835600133082E-2</v>
      </c>
      <c r="P44">
        <f t="shared" si="5"/>
        <v>1963.88</v>
      </c>
      <c r="Q44" s="2">
        <f t="shared" si="1"/>
        <v>109016</v>
      </c>
      <c r="R44">
        <f>SUM($S$9:S44)</f>
        <v>0.72051178072480682</v>
      </c>
      <c r="S44">
        <f t="shared" si="2"/>
        <v>2.4962098670081773E-2</v>
      </c>
    </row>
    <row r="45" spans="1:19" x14ac:dyDescent="0.25">
      <c r="A45">
        <v>2016</v>
      </c>
      <c r="C45" s="2">
        <v>122451</v>
      </c>
      <c r="D45">
        <v>60.7</v>
      </c>
      <c r="E45" s="2">
        <v>86147</v>
      </c>
      <c r="F45">
        <v>66.55</v>
      </c>
      <c r="G45" s="2">
        <v>208598</v>
      </c>
      <c r="H45">
        <v>63.12</v>
      </c>
      <c r="L45">
        <f t="shared" si="4"/>
        <v>8</v>
      </c>
      <c r="M45" s="2">
        <f t="shared" si="3"/>
        <v>122451</v>
      </c>
      <c r="N45">
        <f>SUM($O$9:O45)</f>
        <v>0.720033970860261</v>
      </c>
      <c r="O45">
        <f t="shared" si="0"/>
        <v>2.4207203269458074E-2</v>
      </c>
      <c r="P45">
        <f t="shared" si="5"/>
        <v>1963.3</v>
      </c>
      <c r="Q45" s="2">
        <f t="shared" si="1"/>
        <v>86147</v>
      </c>
      <c r="R45">
        <f>SUM($S$9:S45)</f>
        <v>0.74023741654093966</v>
      </c>
      <c r="S45">
        <f t="shared" si="2"/>
        <v>1.9725635816132812E-2</v>
      </c>
    </row>
    <row r="46" spans="1:19" x14ac:dyDescent="0.25">
      <c r="A46">
        <v>2017</v>
      </c>
      <c r="C46" s="2">
        <v>161605</v>
      </c>
      <c r="D46">
        <v>60.98</v>
      </c>
      <c r="E46" s="2">
        <v>128039</v>
      </c>
      <c r="F46">
        <v>66.56</v>
      </c>
      <c r="G46" s="2">
        <v>289644</v>
      </c>
      <c r="H46">
        <v>63.45</v>
      </c>
      <c r="L46">
        <f t="shared" si="4"/>
        <v>7</v>
      </c>
      <c r="M46" s="2">
        <f t="shared" si="3"/>
        <v>161605</v>
      </c>
      <c r="N46">
        <f>SUM($O$9:O46)</f>
        <v>0.75198148524855324</v>
      </c>
      <c r="O46">
        <f t="shared" si="0"/>
        <v>3.1947514388292228E-2</v>
      </c>
      <c r="P46">
        <f t="shared" si="5"/>
        <v>1963.02</v>
      </c>
      <c r="Q46" s="2">
        <f t="shared" si="1"/>
        <v>128039</v>
      </c>
      <c r="R46">
        <f>SUM($S$9:S46)</f>
        <v>0.76955533456782199</v>
      </c>
      <c r="S46">
        <f t="shared" si="2"/>
        <v>2.9317918026882297E-2</v>
      </c>
    </row>
    <row r="47" spans="1:19" x14ac:dyDescent="0.25">
      <c r="A47">
        <v>2018</v>
      </c>
      <c r="C47" s="2">
        <v>166170</v>
      </c>
      <c r="D47">
        <v>61.07</v>
      </c>
      <c r="E47" s="2">
        <v>125190</v>
      </c>
      <c r="F47">
        <v>67.010000000000005</v>
      </c>
      <c r="G47" s="2">
        <v>291360</v>
      </c>
      <c r="H47">
        <v>63.62</v>
      </c>
      <c r="L47">
        <f t="shared" si="4"/>
        <v>6</v>
      </c>
      <c r="M47" s="2">
        <f t="shared" si="3"/>
        <v>166170</v>
      </c>
      <c r="N47">
        <f>SUM($O$9:O47)</f>
        <v>0.78483144945697825</v>
      </c>
      <c r="O47">
        <f t="shared" si="0"/>
        <v>3.2849964208424988E-2</v>
      </c>
      <c r="P47">
        <f t="shared" si="5"/>
        <v>1962.93</v>
      </c>
      <c r="Q47" s="2">
        <f t="shared" si="1"/>
        <v>125190</v>
      </c>
      <c r="R47">
        <f>SUM($S$9:S47)</f>
        <v>0.79822089863646817</v>
      </c>
      <c r="S47">
        <f t="shared" si="2"/>
        <v>2.8665564068646229E-2</v>
      </c>
    </row>
    <row r="48" spans="1:19" x14ac:dyDescent="0.25">
      <c r="A48">
        <v>2019</v>
      </c>
      <c r="C48" s="2">
        <v>234386</v>
      </c>
      <c r="D48">
        <v>62.33</v>
      </c>
      <c r="E48" s="2">
        <v>101092</v>
      </c>
      <c r="F48">
        <v>67.459999999999994</v>
      </c>
      <c r="G48" s="2">
        <v>335478</v>
      </c>
      <c r="H48">
        <v>63.88</v>
      </c>
      <c r="L48">
        <f t="shared" si="4"/>
        <v>5</v>
      </c>
      <c r="M48" s="2">
        <f t="shared" si="3"/>
        <v>234386</v>
      </c>
      <c r="N48">
        <f>SUM($O$9:O48)</f>
        <v>0.83116695954276931</v>
      </c>
      <c r="O48">
        <f t="shared" si="0"/>
        <v>4.6335510085791051E-2</v>
      </c>
      <c r="P48">
        <f t="shared" si="5"/>
        <v>1961.67</v>
      </c>
      <c r="Q48" s="2">
        <f t="shared" si="1"/>
        <v>101092</v>
      </c>
      <c r="R48">
        <f>SUM($S$9:S48)</f>
        <v>0.82136858777160349</v>
      </c>
      <c r="S48">
        <f t="shared" si="2"/>
        <v>2.314768913513527E-2</v>
      </c>
    </row>
    <row r="49" spans="1:36" x14ac:dyDescent="0.25">
      <c r="A49">
        <v>2020</v>
      </c>
      <c r="C49" s="2">
        <v>230113</v>
      </c>
      <c r="D49">
        <v>61.71</v>
      </c>
      <c r="E49" s="2">
        <v>183366</v>
      </c>
      <c r="F49">
        <v>67.33</v>
      </c>
      <c r="G49" s="2">
        <v>413479</v>
      </c>
      <c r="H49">
        <v>64.2</v>
      </c>
      <c r="L49">
        <f t="shared" si="4"/>
        <v>4</v>
      </c>
      <c r="M49" s="2">
        <f t="shared" si="3"/>
        <v>230113</v>
      </c>
      <c r="N49">
        <f>SUM($O$9:O49)</f>
        <v>0.87665774496669235</v>
      </c>
      <c r="O49">
        <f t="shared" si="0"/>
        <v>4.5490785423923083E-2</v>
      </c>
      <c r="P49">
        <f t="shared" si="5"/>
        <v>1962.29</v>
      </c>
      <c r="Q49" s="2">
        <f t="shared" si="1"/>
        <v>183366</v>
      </c>
      <c r="R49">
        <f>SUM($S$9:S49)</f>
        <v>0.86335508686107854</v>
      </c>
      <c r="S49">
        <f t="shared" si="2"/>
        <v>4.1986499089475077E-2</v>
      </c>
    </row>
    <row r="50" spans="1:36" x14ac:dyDescent="0.25">
      <c r="A50">
        <v>2021</v>
      </c>
      <c r="C50" s="2">
        <v>236786</v>
      </c>
      <c r="D50">
        <v>61.65</v>
      </c>
      <c r="E50" s="2">
        <v>200339</v>
      </c>
      <c r="F50">
        <v>67.36</v>
      </c>
      <c r="G50" s="2">
        <v>437125</v>
      </c>
      <c r="H50">
        <v>64.27</v>
      </c>
      <c r="L50">
        <f t="shared" si="4"/>
        <v>3</v>
      </c>
      <c r="M50" s="2">
        <f t="shared" si="3"/>
        <v>236786</v>
      </c>
      <c r="N50">
        <f>SUM($O$9:O50)</f>
        <v>0.92346770840808445</v>
      </c>
      <c r="O50">
        <f t="shared" si="0"/>
        <v>4.6809963441392065E-2</v>
      </c>
      <c r="P50">
        <f t="shared" si="5"/>
        <v>1962.35</v>
      </c>
      <c r="Q50" s="2">
        <f t="shared" si="1"/>
        <v>200339</v>
      </c>
      <c r="R50">
        <f>SUM($S$9:S50)</f>
        <v>0.9092280035473036</v>
      </c>
      <c r="S50">
        <f t="shared" si="2"/>
        <v>4.5872916686225076E-2</v>
      </c>
    </row>
    <row r="51" spans="1:36" x14ac:dyDescent="0.25">
      <c r="A51">
        <v>2022</v>
      </c>
      <c r="C51" s="2">
        <v>213159</v>
      </c>
      <c r="D51">
        <v>61.45</v>
      </c>
      <c r="E51" s="2">
        <v>208454</v>
      </c>
      <c r="F51">
        <v>67.41</v>
      </c>
      <c r="G51" s="2">
        <v>421613</v>
      </c>
      <c r="H51">
        <v>64.400000000000006</v>
      </c>
      <c r="L51">
        <f t="shared" si="4"/>
        <v>2</v>
      </c>
      <c r="M51" s="2">
        <f t="shared" si="3"/>
        <v>213159</v>
      </c>
      <c r="N51">
        <f>SUM($O$9:O51)</f>
        <v>0.96560687625248276</v>
      </c>
      <c r="O51">
        <f t="shared" si="0"/>
        <v>4.2139167844398279E-2</v>
      </c>
      <c r="P51">
        <f t="shared" si="5"/>
        <v>1962.55</v>
      </c>
      <c r="Q51" s="2">
        <f t="shared" si="1"/>
        <v>208454</v>
      </c>
      <c r="R51">
        <f>SUM($S$9:S51)</f>
        <v>0.95695906427392374</v>
      </c>
      <c r="S51">
        <f t="shared" si="2"/>
        <v>4.7731060726620186E-2</v>
      </c>
    </row>
    <row r="52" spans="1:36" x14ac:dyDescent="0.25">
      <c r="A52">
        <v>2023</v>
      </c>
      <c r="C52" s="2">
        <v>173976</v>
      </c>
      <c r="D52">
        <v>61.43</v>
      </c>
      <c r="E52" s="2">
        <v>187971</v>
      </c>
      <c r="F52">
        <v>67.47</v>
      </c>
      <c r="G52" s="2">
        <v>361947</v>
      </c>
      <c r="H52">
        <v>64.569999999999993</v>
      </c>
      <c r="L52">
        <f t="shared" si="4"/>
        <v>1</v>
      </c>
      <c r="M52" s="2">
        <f t="shared" si="3"/>
        <v>173976</v>
      </c>
      <c r="N52">
        <f>SUM($O$9:O52)</f>
        <v>1</v>
      </c>
      <c r="O52">
        <f t="shared" si="0"/>
        <v>3.4393123747517275E-2</v>
      </c>
      <c r="P52">
        <f t="shared" si="5"/>
        <v>1962.57</v>
      </c>
      <c r="Q52" s="2">
        <f t="shared" si="1"/>
        <v>187971</v>
      </c>
      <c r="R52">
        <f>SUM($S$9:S52)</f>
        <v>1</v>
      </c>
      <c r="S52">
        <f t="shared" si="2"/>
        <v>4.3040935726076368E-2</v>
      </c>
    </row>
    <row r="55" spans="1:36" x14ac:dyDescent="0.25"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</row>
    <row r="56" spans="1:36" x14ac:dyDescent="0.25">
      <c r="J56" s="3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3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3"/>
    </row>
    <row r="57" spans="1:36" x14ac:dyDescent="0.25">
      <c r="J57" s="3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3"/>
      <c r="X57" s="5"/>
      <c r="Y57" s="5"/>
      <c r="Z57" s="3"/>
      <c r="AA57" s="3"/>
      <c r="AB57" s="3"/>
      <c r="AC57" s="3"/>
      <c r="AD57" s="3"/>
      <c r="AE57" s="3"/>
      <c r="AF57" s="3"/>
      <c r="AG57" s="3"/>
      <c r="AH57" s="5"/>
      <c r="AI57" s="5"/>
      <c r="AJ57" s="3"/>
    </row>
    <row r="58" spans="1:36" x14ac:dyDescent="0.25">
      <c r="J58" s="3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3"/>
      <c r="X58" s="5"/>
      <c r="Y58" s="5"/>
      <c r="Z58" s="3"/>
      <c r="AA58" s="3"/>
      <c r="AB58" s="3"/>
      <c r="AC58" s="3"/>
      <c r="AD58" s="3"/>
      <c r="AE58" s="3"/>
      <c r="AF58" s="3"/>
      <c r="AG58" s="3"/>
      <c r="AH58" s="5"/>
      <c r="AI58" s="5"/>
      <c r="AJ58" s="3"/>
    </row>
    <row r="59" spans="1:36" x14ac:dyDescent="0.25">
      <c r="J59" s="3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3"/>
      <c r="X59" s="5"/>
      <c r="Y59" s="5"/>
      <c r="Z59" s="3"/>
      <c r="AA59" s="3"/>
      <c r="AB59" s="3"/>
      <c r="AC59" s="3"/>
      <c r="AD59" s="3"/>
      <c r="AE59" s="3"/>
      <c r="AF59" s="3"/>
      <c r="AG59" s="3"/>
      <c r="AH59" s="5"/>
      <c r="AI59" s="5"/>
      <c r="AJ59" s="3"/>
    </row>
    <row r="60" spans="1:36" x14ac:dyDescent="0.25">
      <c r="J60" s="3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3"/>
      <c r="X60" s="5"/>
      <c r="Y60" s="5"/>
      <c r="Z60" s="3"/>
      <c r="AA60" s="3"/>
      <c r="AB60" s="3"/>
      <c r="AC60" s="3"/>
      <c r="AD60" s="3"/>
      <c r="AE60" s="3"/>
      <c r="AF60" s="3"/>
      <c r="AG60" s="3"/>
      <c r="AH60" s="5"/>
      <c r="AI60" s="5"/>
      <c r="AJ60" s="3"/>
    </row>
    <row r="61" spans="1:36" x14ac:dyDescent="0.25">
      <c r="J61" s="3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3"/>
      <c r="X61" s="5"/>
      <c r="Y61" s="5"/>
      <c r="Z61" s="3"/>
      <c r="AA61" s="3"/>
      <c r="AB61" s="3"/>
      <c r="AC61" s="3"/>
      <c r="AD61" s="3"/>
      <c r="AE61" s="3"/>
      <c r="AF61" s="3"/>
      <c r="AG61" s="3"/>
      <c r="AH61" s="5"/>
      <c r="AI61" s="5"/>
      <c r="AJ61" s="3"/>
    </row>
    <row r="62" spans="1:36" x14ac:dyDescent="0.25">
      <c r="J62" s="3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3"/>
      <c r="X62" s="5"/>
      <c r="Y62" s="5"/>
      <c r="Z62" s="3"/>
      <c r="AA62" s="3"/>
      <c r="AB62" s="3"/>
      <c r="AC62" s="3"/>
      <c r="AD62" s="3"/>
      <c r="AE62" s="3"/>
      <c r="AF62" s="3"/>
      <c r="AG62" s="3"/>
      <c r="AH62" s="5"/>
      <c r="AI62" s="5"/>
      <c r="AJ62" s="3"/>
    </row>
    <row r="63" spans="1:36" x14ac:dyDescent="0.25">
      <c r="J63" s="3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3"/>
      <c r="X63" s="5"/>
      <c r="Y63" s="5"/>
      <c r="Z63" s="3"/>
      <c r="AA63" s="3"/>
      <c r="AB63" s="3"/>
      <c r="AC63" s="3"/>
      <c r="AD63" s="3"/>
      <c r="AE63" s="3"/>
      <c r="AF63" s="3"/>
      <c r="AG63" s="3"/>
      <c r="AH63" s="5"/>
      <c r="AI63" s="5"/>
      <c r="AJ63" s="3"/>
    </row>
    <row r="64" spans="1:36" x14ac:dyDescent="0.25">
      <c r="J64" s="3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3"/>
      <c r="X64" s="5"/>
      <c r="Y64" s="5"/>
      <c r="Z64" s="3"/>
      <c r="AA64" s="3"/>
      <c r="AB64" s="3"/>
      <c r="AC64" s="3"/>
      <c r="AD64" s="3"/>
      <c r="AE64" s="3"/>
      <c r="AF64" s="3"/>
      <c r="AG64" s="3"/>
      <c r="AH64" s="5"/>
      <c r="AI64" s="5"/>
      <c r="AJ64" s="3"/>
    </row>
    <row r="65" spans="10:36" x14ac:dyDescent="0.25">
      <c r="J65" s="3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3"/>
      <c r="X65" s="5"/>
      <c r="Y65" s="5"/>
      <c r="Z65" s="3"/>
      <c r="AA65" s="3"/>
      <c r="AB65" s="3"/>
      <c r="AC65" s="3"/>
      <c r="AD65" s="3"/>
      <c r="AE65" s="3"/>
      <c r="AF65" s="3"/>
      <c r="AG65" s="3"/>
      <c r="AH65" s="5"/>
      <c r="AI65" s="5"/>
      <c r="AJ65" s="3"/>
    </row>
    <row r="66" spans="10:36" x14ac:dyDescent="0.25">
      <c r="J66" s="3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3"/>
      <c r="X66" s="5"/>
      <c r="Y66" s="5"/>
      <c r="Z66" s="3"/>
      <c r="AA66" s="3"/>
      <c r="AB66" s="3"/>
      <c r="AC66" s="3"/>
      <c r="AD66" s="3"/>
      <c r="AE66" s="3"/>
      <c r="AF66" s="3"/>
      <c r="AG66" s="3"/>
      <c r="AH66" s="5"/>
      <c r="AI66" s="5"/>
      <c r="AJ66" s="3"/>
    </row>
    <row r="67" spans="10:36" x14ac:dyDescent="0.25">
      <c r="J67" s="3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3"/>
      <c r="X67" s="5"/>
      <c r="Y67" s="5"/>
      <c r="Z67" s="3"/>
      <c r="AA67" s="3"/>
      <c r="AB67" s="3"/>
      <c r="AC67" s="3"/>
      <c r="AD67" s="3"/>
      <c r="AE67" s="3"/>
      <c r="AF67" s="3"/>
      <c r="AG67" s="3"/>
      <c r="AH67" s="5"/>
      <c r="AI67" s="5"/>
      <c r="AJ67" s="3"/>
    </row>
    <row r="68" spans="10:36" x14ac:dyDescent="0.25">
      <c r="J68" s="3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3"/>
      <c r="X68" s="5"/>
      <c r="Y68" s="5"/>
      <c r="Z68" s="3"/>
      <c r="AA68" s="3"/>
      <c r="AB68" s="3"/>
      <c r="AC68" s="3"/>
      <c r="AD68" s="3"/>
      <c r="AE68" s="3"/>
      <c r="AF68" s="3"/>
      <c r="AG68" s="3"/>
      <c r="AH68" s="5"/>
      <c r="AI68" s="5"/>
      <c r="AJ68" s="3"/>
    </row>
    <row r="69" spans="10:36" x14ac:dyDescent="0.25">
      <c r="J69" s="3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3"/>
      <c r="X69" s="5"/>
      <c r="Y69" s="5"/>
      <c r="Z69" s="3"/>
      <c r="AA69" s="3"/>
      <c r="AB69" s="3"/>
      <c r="AC69" s="3"/>
      <c r="AD69" s="3"/>
      <c r="AE69" s="3"/>
      <c r="AF69" s="3"/>
      <c r="AG69" s="3"/>
      <c r="AH69" s="5"/>
      <c r="AI69" s="5"/>
      <c r="AJ69" s="3"/>
    </row>
    <row r="70" spans="10:36" x14ac:dyDescent="0.25">
      <c r="J70" s="3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3"/>
      <c r="X70" s="5"/>
      <c r="Y70" s="5"/>
      <c r="Z70" s="3"/>
      <c r="AA70" s="3"/>
      <c r="AB70" s="3"/>
      <c r="AC70" s="3"/>
      <c r="AD70" s="3"/>
      <c r="AE70" s="3"/>
      <c r="AF70" s="3"/>
      <c r="AG70" s="3"/>
      <c r="AH70" s="5"/>
      <c r="AI70" s="5"/>
      <c r="AJ70" s="3"/>
    </row>
    <row r="71" spans="10:36" x14ac:dyDescent="0.25">
      <c r="J71" s="3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3"/>
      <c r="X71" s="5"/>
      <c r="Y71" s="5"/>
      <c r="Z71" s="3"/>
      <c r="AA71" s="3"/>
      <c r="AB71" s="3"/>
      <c r="AC71" s="3"/>
      <c r="AD71" s="3"/>
      <c r="AE71" s="3"/>
      <c r="AF71" s="3"/>
      <c r="AG71" s="3"/>
      <c r="AH71" s="5"/>
      <c r="AI71" s="5"/>
      <c r="AJ71" s="3"/>
    </row>
    <row r="72" spans="10:36" x14ac:dyDescent="0.25">
      <c r="J72" s="3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3"/>
      <c r="X72" s="5"/>
      <c r="Y72" s="5"/>
      <c r="Z72" s="3"/>
      <c r="AA72" s="3"/>
      <c r="AB72" s="3"/>
      <c r="AC72" s="3"/>
      <c r="AD72" s="3"/>
      <c r="AE72" s="3"/>
      <c r="AF72" s="3"/>
      <c r="AG72" s="3"/>
      <c r="AH72" s="5"/>
      <c r="AI72" s="5"/>
      <c r="AJ72" s="3"/>
    </row>
    <row r="73" spans="10:36" x14ac:dyDescent="0.25">
      <c r="J73" s="3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3"/>
      <c r="X73" s="5"/>
      <c r="Y73" s="5"/>
      <c r="Z73" s="3"/>
      <c r="AA73" s="3"/>
      <c r="AB73" s="3"/>
      <c r="AC73" s="3"/>
      <c r="AD73" s="3"/>
      <c r="AE73" s="3"/>
      <c r="AF73" s="3"/>
      <c r="AG73" s="3"/>
      <c r="AH73" s="5"/>
      <c r="AI73" s="5"/>
      <c r="AJ73" s="3"/>
    </row>
    <row r="74" spans="10:36" x14ac:dyDescent="0.25">
      <c r="J74" s="3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3"/>
      <c r="X74" s="5"/>
      <c r="Y74" s="5"/>
      <c r="Z74" s="3"/>
      <c r="AA74" s="3"/>
      <c r="AB74" s="3"/>
      <c r="AC74" s="3"/>
      <c r="AD74" s="3"/>
      <c r="AE74" s="3"/>
      <c r="AF74" s="3"/>
      <c r="AG74" s="3"/>
      <c r="AH74" s="5"/>
      <c r="AI74" s="5"/>
      <c r="AJ74" s="3"/>
    </row>
    <row r="75" spans="10:36" x14ac:dyDescent="0.25">
      <c r="J75" s="3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3"/>
      <c r="X75" s="5"/>
      <c r="Y75" s="5"/>
      <c r="Z75" s="3"/>
      <c r="AA75" s="3"/>
      <c r="AB75" s="3"/>
      <c r="AC75" s="3"/>
      <c r="AD75" s="3"/>
      <c r="AE75" s="3"/>
      <c r="AF75" s="3"/>
      <c r="AG75" s="3"/>
      <c r="AH75" s="5"/>
      <c r="AI75" s="5"/>
      <c r="AJ75" s="3"/>
    </row>
    <row r="76" spans="10:36" x14ac:dyDescent="0.25">
      <c r="J76" s="3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3"/>
      <c r="X76" s="5"/>
      <c r="Y76" s="5"/>
      <c r="Z76" s="3"/>
      <c r="AA76" s="3"/>
      <c r="AB76" s="3"/>
      <c r="AC76" s="3"/>
      <c r="AD76" s="3"/>
      <c r="AE76" s="3"/>
      <c r="AF76" s="3"/>
      <c r="AG76" s="3"/>
      <c r="AH76" s="5"/>
      <c r="AI76" s="5"/>
      <c r="AJ76" s="3"/>
    </row>
    <row r="77" spans="10:36" x14ac:dyDescent="0.25">
      <c r="J77" s="3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3"/>
      <c r="X77" s="5"/>
      <c r="Y77" s="5"/>
      <c r="Z77" s="3"/>
      <c r="AA77" s="3"/>
      <c r="AB77" s="3"/>
      <c r="AC77" s="3"/>
      <c r="AD77" s="3"/>
      <c r="AE77" s="3"/>
      <c r="AF77" s="3"/>
      <c r="AG77" s="3"/>
      <c r="AH77" s="5"/>
      <c r="AI77" s="5"/>
      <c r="AJ77" s="3"/>
    </row>
    <row r="78" spans="10:36" x14ac:dyDescent="0.25">
      <c r="J78" s="3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3"/>
      <c r="X78" s="5"/>
      <c r="Y78" s="5"/>
      <c r="Z78" s="3"/>
      <c r="AA78" s="3"/>
      <c r="AB78" s="3"/>
      <c r="AC78" s="3"/>
      <c r="AD78" s="3"/>
      <c r="AE78" s="3"/>
      <c r="AF78" s="3"/>
      <c r="AG78" s="3"/>
      <c r="AH78" s="5"/>
      <c r="AI78" s="5"/>
      <c r="AJ78" s="3"/>
    </row>
    <row r="79" spans="10:36" x14ac:dyDescent="0.25">
      <c r="J79" s="3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3"/>
      <c r="X79" s="5"/>
      <c r="Y79" s="5"/>
      <c r="Z79" s="3"/>
      <c r="AA79" s="3"/>
      <c r="AB79" s="3"/>
      <c r="AC79" s="3"/>
      <c r="AD79" s="3"/>
      <c r="AE79" s="3"/>
      <c r="AF79" s="3"/>
      <c r="AG79" s="3"/>
      <c r="AH79" s="5"/>
      <c r="AI79" s="5"/>
      <c r="AJ79" s="3"/>
    </row>
    <row r="80" spans="10:36" x14ac:dyDescent="0.25">
      <c r="J80" s="3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3"/>
      <c r="X80" s="5"/>
      <c r="Y80" s="5"/>
      <c r="Z80" s="3"/>
      <c r="AA80" s="3"/>
      <c r="AB80" s="3"/>
      <c r="AC80" s="3"/>
      <c r="AD80" s="3"/>
      <c r="AE80" s="3"/>
      <c r="AF80" s="3"/>
      <c r="AG80" s="3"/>
      <c r="AH80" s="5"/>
      <c r="AI80" s="5"/>
      <c r="AJ80" s="3"/>
    </row>
    <row r="81" spans="10:36" x14ac:dyDescent="0.25">
      <c r="J81" s="3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3"/>
      <c r="X81" s="5"/>
      <c r="Y81" s="5"/>
      <c r="Z81" s="3"/>
      <c r="AA81" s="3"/>
      <c r="AB81" s="3"/>
      <c r="AC81" s="3"/>
      <c r="AD81" s="3"/>
      <c r="AE81" s="3"/>
      <c r="AF81" s="3"/>
      <c r="AG81" s="3"/>
      <c r="AH81" s="5"/>
      <c r="AI81" s="5"/>
      <c r="AJ81" s="3"/>
    </row>
    <row r="82" spans="10:36" x14ac:dyDescent="0.25">
      <c r="J82" s="3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3"/>
      <c r="X82" s="5"/>
      <c r="Y82" s="5"/>
      <c r="Z82" s="3"/>
      <c r="AA82" s="3"/>
      <c r="AB82" s="3"/>
      <c r="AC82" s="3"/>
      <c r="AD82" s="3"/>
      <c r="AE82" s="3"/>
      <c r="AF82" s="3"/>
      <c r="AG82" s="3"/>
      <c r="AH82" s="5"/>
      <c r="AI82" s="5"/>
      <c r="AJ82" s="3"/>
    </row>
    <row r="83" spans="10:36" x14ac:dyDescent="0.25">
      <c r="J83" s="3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3"/>
      <c r="X83" s="5"/>
      <c r="Y83" s="5"/>
      <c r="Z83" s="3"/>
      <c r="AA83" s="3"/>
      <c r="AB83" s="3"/>
      <c r="AC83" s="3"/>
      <c r="AD83" s="3"/>
      <c r="AE83" s="3"/>
      <c r="AF83" s="3"/>
      <c r="AG83" s="3"/>
      <c r="AH83" s="5"/>
      <c r="AI83" s="5"/>
      <c r="AJ83" s="3"/>
    </row>
    <row r="84" spans="10:36" x14ac:dyDescent="0.25">
      <c r="J84" s="3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3"/>
      <c r="X84" s="5"/>
      <c r="Y84" s="5"/>
      <c r="Z84" s="3"/>
      <c r="AA84" s="3"/>
      <c r="AB84" s="3"/>
      <c r="AC84" s="3"/>
      <c r="AD84" s="3"/>
      <c r="AE84" s="3"/>
      <c r="AF84" s="3"/>
      <c r="AG84" s="3"/>
      <c r="AH84" s="5"/>
      <c r="AI84" s="5"/>
      <c r="AJ84" s="3"/>
    </row>
    <row r="85" spans="10:36" x14ac:dyDescent="0.25">
      <c r="J85" s="3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3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3"/>
    </row>
    <row r="86" spans="10:36" ht="15.75" x14ac:dyDescent="0.25">
      <c r="J86" s="3"/>
      <c r="K86" s="5"/>
      <c r="L86" s="5"/>
      <c r="M86" s="6" t="s">
        <v>25</v>
      </c>
      <c r="N86" s="6"/>
      <c r="O86" s="6"/>
      <c r="P86" s="6"/>
      <c r="Q86" s="6"/>
      <c r="R86" s="7">
        <f>SUM(M9:M52)</f>
        <v>5058453</v>
      </c>
      <c r="S86" s="6"/>
      <c r="T86" s="6"/>
      <c r="U86" s="6"/>
      <c r="V86" s="6"/>
      <c r="W86" s="4"/>
      <c r="X86" s="6"/>
      <c r="Y86" s="6"/>
      <c r="Z86" s="6" t="s">
        <v>24</v>
      </c>
      <c r="AA86" s="6"/>
      <c r="AB86" s="6"/>
      <c r="AC86" s="6"/>
      <c r="AD86" s="6"/>
      <c r="AE86" s="7">
        <f>SUM(Q9:Q52)</f>
        <v>4367261</v>
      </c>
      <c r="AF86" s="5"/>
      <c r="AG86" s="5"/>
      <c r="AH86" s="5"/>
      <c r="AI86" s="5"/>
      <c r="AJ86" s="3"/>
    </row>
    <row r="87" spans="10:36" x14ac:dyDescent="0.25"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</row>
    <row r="88" spans="10:36" x14ac:dyDescent="0.25"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FA600-CB56-403C-9414-C5F1876D7D89}">
  <sheetPr>
    <tabColor theme="4"/>
  </sheetPr>
  <dimension ref="A1:K51"/>
  <sheetViews>
    <sheetView workbookViewId="0">
      <selection activeCell="C8" sqref="C8:H51"/>
    </sheetView>
  </sheetViews>
  <sheetFormatPr defaultRowHeight="15" x14ac:dyDescent="0.25"/>
  <sheetData>
    <row r="1" spans="1:11" x14ac:dyDescent="0.25">
      <c r="A1" t="s">
        <v>0</v>
      </c>
    </row>
    <row r="2" spans="1:11" x14ac:dyDescent="0.25">
      <c r="A2" t="s">
        <v>1</v>
      </c>
    </row>
    <row r="3" spans="1:11" x14ac:dyDescent="0.25">
      <c r="A3" t="s">
        <v>2</v>
      </c>
      <c r="B3" t="s">
        <v>26</v>
      </c>
      <c r="C3" t="s">
        <v>4</v>
      </c>
      <c r="D3" t="s">
        <v>5</v>
      </c>
    </row>
    <row r="5" spans="1:11" ht="24" customHeight="1" x14ac:dyDescent="0.25">
      <c r="A5" s="1" t="s">
        <v>6</v>
      </c>
      <c r="B5" s="1" t="s">
        <v>7</v>
      </c>
      <c r="C5" s="1" t="s">
        <v>8</v>
      </c>
    </row>
    <row r="6" spans="1:11" x14ac:dyDescent="0.25">
      <c r="B6" t="s">
        <v>14</v>
      </c>
      <c r="C6" t="s">
        <v>27</v>
      </c>
      <c r="D6" t="s">
        <v>11</v>
      </c>
      <c r="E6" t="s">
        <v>10</v>
      </c>
      <c r="F6" t="s">
        <v>11</v>
      </c>
      <c r="G6" t="s">
        <v>12</v>
      </c>
      <c r="H6" t="s">
        <v>11</v>
      </c>
      <c r="I6" t="s">
        <v>13</v>
      </c>
      <c r="J6" t="s">
        <v>11</v>
      </c>
      <c r="K6" t="s">
        <v>11</v>
      </c>
    </row>
    <row r="7" spans="1:11" x14ac:dyDescent="0.25">
      <c r="A7" t="s">
        <v>28</v>
      </c>
      <c r="C7" t="s">
        <v>29</v>
      </c>
      <c r="D7" t="s">
        <v>18</v>
      </c>
      <c r="E7" t="s">
        <v>29</v>
      </c>
      <c r="F7" t="s">
        <v>18</v>
      </c>
      <c r="G7" t="s">
        <v>29</v>
      </c>
      <c r="H7" t="s">
        <v>18</v>
      </c>
    </row>
    <row r="8" spans="1:11" x14ac:dyDescent="0.25">
      <c r="A8" t="s">
        <v>19</v>
      </c>
      <c r="C8" s="2">
        <v>12248</v>
      </c>
      <c r="D8">
        <v>41.9</v>
      </c>
      <c r="E8" s="2">
        <v>1063</v>
      </c>
      <c r="F8">
        <v>42.7</v>
      </c>
      <c r="G8" s="2">
        <v>13311</v>
      </c>
      <c r="H8">
        <v>42</v>
      </c>
    </row>
    <row r="9" spans="1:11" x14ac:dyDescent="0.25">
      <c r="A9">
        <v>1981</v>
      </c>
      <c r="C9" s="2">
        <v>4653</v>
      </c>
      <c r="D9">
        <v>43.2</v>
      </c>
      <c r="E9">
        <v>450</v>
      </c>
      <c r="F9">
        <v>42.4</v>
      </c>
      <c r="G9" s="2">
        <v>5103</v>
      </c>
      <c r="H9">
        <v>43.1</v>
      </c>
    </row>
    <row r="10" spans="1:11" x14ac:dyDescent="0.25">
      <c r="A10">
        <v>1982</v>
      </c>
      <c r="C10" s="2">
        <v>11507</v>
      </c>
      <c r="D10">
        <v>43.3</v>
      </c>
      <c r="E10" s="2">
        <v>1147</v>
      </c>
      <c r="F10">
        <v>42.6</v>
      </c>
      <c r="G10" s="2">
        <v>12654</v>
      </c>
      <c r="H10">
        <v>43.2</v>
      </c>
    </row>
    <row r="11" spans="1:11" x14ac:dyDescent="0.25">
      <c r="A11">
        <v>1983</v>
      </c>
      <c r="C11" s="2">
        <v>15492</v>
      </c>
      <c r="D11">
        <v>43.6</v>
      </c>
      <c r="E11">
        <v>829</v>
      </c>
      <c r="F11">
        <v>44.2</v>
      </c>
      <c r="G11" s="2">
        <v>16321</v>
      </c>
      <c r="H11">
        <v>43.7</v>
      </c>
    </row>
    <row r="12" spans="1:11" x14ac:dyDescent="0.25">
      <c r="A12">
        <v>1984</v>
      </c>
      <c r="C12" s="2">
        <v>14471</v>
      </c>
      <c r="D12">
        <v>44.5</v>
      </c>
      <c r="E12">
        <v>174</v>
      </c>
      <c r="F12">
        <v>53.5</v>
      </c>
      <c r="G12" s="2">
        <v>14645</v>
      </c>
      <c r="H12">
        <v>44.6</v>
      </c>
    </row>
    <row r="13" spans="1:11" x14ac:dyDescent="0.25">
      <c r="A13">
        <v>1985</v>
      </c>
      <c r="C13" s="2">
        <v>13406</v>
      </c>
      <c r="D13">
        <v>45.3</v>
      </c>
      <c r="E13">
        <v>251</v>
      </c>
      <c r="F13">
        <v>53.3</v>
      </c>
      <c r="G13" s="2">
        <v>13657</v>
      </c>
      <c r="H13">
        <v>45.4</v>
      </c>
    </row>
    <row r="14" spans="1:11" x14ac:dyDescent="0.25">
      <c r="A14">
        <v>1986</v>
      </c>
      <c r="C14" s="2">
        <v>12738</v>
      </c>
      <c r="D14">
        <v>45.3</v>
      </c>
      <c r="E14">
        <v>338</v>
      </c>
      <c r="F14">
        <v>54.5</v>
      </c>
      <c r="G14" s="2">
        <v>13076</v>
      </c>
      <c r="H14">
        <v>45.5</v>
      </c>
    </row>
    <row r="15" spans="1:11" x14ac:dyDescent="0.25">
      <c r="A15">
        <v>1987</v>
      </c>
      <c r="C15" s="2">
        <v>12400</v>
      </c>
      <c r="D15">
        <v>45.5</v>
      </c>
      <c r="E15">
        <v>586</v>
      </c>
      <c r="F15">
        <v>54.7</v>
      </c>
      <c r="G15" s="2">
        <v>12986</v>
      </c>
      <c r="H15">
        <v>45.9</v>
      </c>
    </row>
    <row r="16" spans="1:11" x14ac:dyDescent="0.25">
      <c r="A16">
        <v>1988</v>
      </c>
      <c r="C16" s="2">
        <v>17453</v>
      </c>
      <c r="D16">
        <v>46</v>
      </c>
      <c r="E16" s="2">
        <v>1004</v>
      </c>
      <c r="F16">
        <v>57.1</v>
      </c>
      <c r="G16" s="2">
        <v>18457</v>
      </c>
      <c r="H16">
        <v>46.6</v>
      </c>
    </row>
    <row r="17" spans="1:8" x14ac:dyDescent="0.25">
      <c r="A17">
        <v>1989</v>
      </c>
      <c r="C17" s="2">
        <v>26247</v>
      </c>
      <c r="D17">
        <v>46.4</v>
      </c>
      <c r="E17" s="2">
        <v>1599</v>
      </c>
      <c r="F17">
        <v>58.2</v>
      </c>
      <c r="G17" s="2">
        <v>27846</v>
      </c>
      <c r="H17">
        <v>47.1</v>
      </c>
    </row>
    <row r="18" spans="1:8" x14ac:dyDescent="0.25">
      <c r="A18">
        <v>1990</v>
      </c>
      <c r="C18" s="2">
        <v>22155</v>
      </c>
      <c r="D18">
        <v>47.9</v>
      </c>
      <c r="E18" s="2">
        <v>1974</v>
      </c>
      <c r="F18">
        <v>59.3</v>
      </c>
      <c r="G18" s="2">
        <v>24129</v>
      </c>
      <c r="H18">
        <v>48.8</v>
      </c>
    </row>
    <row r="19" spans="1:8" x14ac:dyDescent="0.25">
      <c r="A19">
        <v>1991</v>
      </c>
      <c r="C19" s="2">
        <v>35029</v>
      </c>
      <c r="D19">
        <v>48.1</v>
      </c>
      <c r="E19" s="2">
        <v>3054</v>
      </c>
      <c r="F19">
        <v>59.2</v>
      </c>
      <c r="G19" s="2">
        <v>38083</v>
      </c>
      <c r="H19">
        <v>49</v>
      </c>
    </row>
    <row r="20" spans="1:8" x14ac:dyDescent="0.25">
      <c r="A20">
        <v>1992</v>
      </c>
      <c r="C20" s="2">
        <v>48671</v>
      </c>
      <c r="D20">
        <v>49.2</v>
      </c>
      <c r="E20" s="2">
        <v>4218</v>
      </c>
      <c r="F20">
        <v>59.7</v>
      </c>
      <c r="G20" s="2">
        <v>52889</v>
      </c>
      <c r="H20">
        <v>50</v>
      </c>
    </row>
    <row r="21" spans="1:8" x14ac:dyDescent="0.25">
      <c r="A21">
        <v>1993</v>
      </c>
      <c r="C21" s="2">
        <v>12765</v>
      </c>
      <c r="D21">
        <v>50</v>
      </c>
      <c r="E21" s="2">
        <v>4674</v>
      </c>
      <c r="F21">
        <v>60.2</v>
      </c>
      <c r="G21" s="2">
        <v>17439</v>
      </c>
      <c r="H21">
        <v>52.7</v>
      </c>
    </row>
    <row r="22" spans="1:8" x14ac:dyDescent="0.25">
      <c r="A22">
        <v>1994</v>
      </c>
      <c r="C22" s="2">
        <v>73468</v>
      </c>
      <c r="D22">
        <v>51.2</v>
      </c>
      <c r="E22" s="2">
        <v>5686</v>
      </c>
      <c r="F22">
        <v>59.9</v>
      </c>
      <c r="G22" s="2">
        <v>79154</v>
      </c>
      <c r="H22">
        <v>51.8</v>
      </c>
    </row>
    <row r="23" spans="1:8" x14ac:dyDescent="0.25">
      <c r="A23">
        <v>1995</v>
      </c>
      <c r="C23" s="2">
        <v>12712</v>
      </c>
      <c r="D23">
        <v>54.8</v>
      </c>
      <c r="E23" s="2">
        <v>5085</v>
      </c>
      <c r="F23">
        <v>61.6</v>
      </c>
      <c r="G23" s="2">
        <v>17797</v>
      </c>
      <c r="H23">
        <v>56.7</v>
      </c>
    </row>
    <row r="24" spans="1:8" x14ac:dyDescent="0.25">
      <c r="A24">
        <v>1996</v>
      </c>
      <c r="C24" s="2">
        <v>52638</v>
      </c>
      <c r="D24">
        <v>55</v>
      </c>
      <c r="E24" s="2">
        <v>5283</v>
      </c>
      <c r="F24">
        <v>60.8</v>
      </c>
      <c r="G24" s="2">
        <v>57921</v>
      </c>
      <c r="H24">
        <v>55.5</v>
      </c>
    </row>
    <row r="25" spans="1:8" x14ac:dyDescent="0.25">
      <c r="A25">
        <v>1997</v>
      </c>
      <c r="C25" s="2">
        <v>72097</v>
      </c>
      <c r="D25">
        <v>53</v>
      </c>
      <c r="E25" s="2">
        <v>6254</v>
      </c>
      <c r="F25">
        <v>61</v>
      </c>
      <c r="G25" s="2">
        <v>78351</v>
      </c>
      <c r="H25">
        <v>53.6</v>
      </c>
    </row>
    <row r="26" spans="1:8" x14ac:dyDescent="0.25">
      <c r="A26">
        <v>1998</v>
      </c>
      <c r="C26" s="2">
        <v>29368</v>
      </c>
      <c r="D26">
        <v>57.1</v>
      </c>
      <c r="E26" s="2">
        <v>4690</v>
      </c>
      <c r="F26">
        <v>62.4</v>
      </c>
      <c r="G26" s="2">
        <v>34058</v>
      </c>
      <c r="H26">
        <v>57.9</v>
      </c>
    </row>
    <row r="27" spans="1:8" x14ac:dyDescent="0.25">
      <c r="A27">
        <v>1999</v>
      </c>
      <c r="C27" s="2">
        <v>37195</v>
      </c>
      <c r="D27">
        <v>56.1</v>
      </c>
      <c r="E27" s="2">
        <v>5418</v>
      </c>
      <c r="F27">
        <v>62.1</v>
      </c>
      <c r="G27" s="2">
        <v>42613</v>
      </c>
      <c r="H27">
        <v>56.8</v>
      </c>
    </row>
    <row r="28" spans="1:8" x14ac:dyDescent="0.25">
      <c r="A28">
        <v>2000</v>
      </c>
      <c r="C28" s="2">
        <v>34499</v>
      </c>
      <c r="D28">
        <v>57</v>
      </c>
      <c r="E28" s="2">
        <v>6297</v>
      </c>
      <c r="F28">
        <v>62.5</v>
      </c>
      <c r="G28" s="2">
        <v>40796</v>
      </c>
      <c r="H28">
        <v>57.8</v>
      </c>
    </row>
    <row r="29" spans="1:8" x14ac:dyDescent="0.25">
      <c r="A29">
        <v>2001</v>
      </c>
      <c r="C29" s="2">
        <v>25751</v>
      </c>
      <c r="D29">
        <v>58.1</v>
      </c>
      <c r="E29" s="2">
        <v>6104</v>
      </c>
      <c r="F29">
        <v>62.7</v>
      </c>
      <c r="G29" s="2">
        <v>31855</v>
      </c>
      <c r="H29">
        <v>59</v>
      </c>
    </row>
    <row r="30" spans="1:8" x14ac:dyDescent="0.25">
      <c r="A30">
        <v>2002</v>
      </c>
      <c r="C30" s="2">
        <v>25195</v>
      </c>
      <c r="D30">
        <v>57.6</v>
      </c>
      <c r="E30" s="2">
        <v>8658</v>
      </c>
      <c r="F30">
        <v>63.4</v>
      </c>
      <c r="G30" s="2">
        <v>33853</v>
      </c>
      <c r="H30">
        <v>59.1</v>
      </c>
    </row>
    <row r="31" spans="1:8" x14ac:dyDescent="0.25">
      <c r="A31">
        <v>2003</v>
      </c>
      <c r="C31" s="2">
        <v>30464</v>
      </c>
      <c r="D31">
        <v>57.9</v>
      </c>
      <c r="E31" s="2">
        <v>10859</v>
      </c>
      <c r="F31">
        <v>63.6</v>
      </c>
      <c r="G31" s="2">
        <v>41323</v>
      </c>
      <c r="H31">
        <v>59.4</v>
      </c>
    </row>
    <row r="32" spans="1:8" x14ac:dyDescent="0.25">
      <c r="A32">
        <v>2004</v>
      </c>
      <c r="C32" s="2">
        <v>29865</v>
      </c>
      <c r="D32">
        <v>58.1</v>
      </c>
      <c r="E32" s="2">
        <v>11849</v>
      </c>
      <c r="F32">
        <v>63.7</v>
      </c>
      <c r="G32" s="2">
        <v>41714</v>
      </c>
      <c r="H32">
        <v>59.7</v>
      </c>
    </row>
    <row r="33" spans="1:8" x14ac:dyDescent="0.25">
      <c r="A33">
        <v>2005</v>
      </c>
      <c r="C33" s="2">
        <v>31135</v>
      </c>
      <c r="D33">
        <v>59</v>
      </c>
      <c r="E33" s="2">
        <v>11943</v>
      </c>
      <c r="F33">
        <v>64.2</v>
      </c>
      <c r="G33" s="2">
        <v>43078</v>
      </c>
      <c r="H33">
        <v>60.4</v>
      </c>
    </row>
    <row r="34" spans="1:8" x14ac:dyDescent="0.25">
      <c r="A34">
        <v>2006</v>
      </c>
      <c r="C34" s="2">
        <v>55259</v>
      </c>
      <c r="D34">
        <v>58.6</v>
      </c>
      <c r="E34" s="2">
        <v>15649</v>
      </c>
      <c r="F34">
        <v>63.8</v>
      </c>
      <c r="G34" s="2">
        <v>70908</v>
      </c>
      <c r="H34">
        <v>59.8</v>
      </c>
    </row>
    <row r="35" spans="1:8" x14ac:dyDescent="0.25">
      <c r="A35">
        <v>2007</v>
      </c>
      <c r="C35" s="2">
        <v>75023</v>
      </c>
      <c r="D35">
        <v>59.1</v>
      </c>
      <c r="E35" s="2">
        <v>16493</v>
      </c>
      <c r="F35">
        <v>63.8</v>
      </c>
      <c r="G35" s="2">
        <v>91516</v>
      </c>
      <c r="H35">
        <v>59.9</v>
      </c>
    </row>
    <row r="36" spans="1:8" x14ac:dyDescent="0.25">
      <c r="A36">
        <v>2008</v>
      </c>
      <c r="C36" s="2">
        <v>46526</v>
      </c>
      <c r="D36">
        <v>58.9</v>
      </c>
      <c r="E36" s="2">
        <v>14418</v>
      </c>
      <c r="F36">
        <v>64.099999999999994</v>
      </c>
      <c r="G36" s="2">
        <v>60944</v>
      </c>
      <c r="H36">
        <v>60.1</v>
      </c>
    </row>
    <row r="37" spans="1:8" x14ac:dyDescent="0.25">
      <c r="A37">
        <v>2009</v>
      </c>
      <c r="C37" s="2">
        <v>53875</v>
      </c>
      <c r="D37">
        <v>59.8</v>
      </c>
      <c r="E37" s="2">
        <v>20474</v>
      </c>
      <c r="F37">
        <v>63.9</v>
      </c>
      <c r="G37" s="2">
        <v>74349</v>
      </c>
      <c r="H37">
        <v>60.9</v>
      </c>
    </row>
    <row r="38" spans="1:8" x14ac:dyDescent="0.25">
      <c r="A38">
        <v>2010</v>
      </c>
      <c r="C38" s="2">
        <v>59552</v>
      </c>
      <c r="D38">
        <v>60.1</v>
      </c>
      <c r="E38" s="2">
        <v>19619</v>
      </c>
      <c r="F38">
        <v>64.5</v>
      </c>
      <c r="G38" s="2">
        <v>79171</v>
      </c>
      <c r="H38">
        <v>61.2</v>
      </c>
    </row>
    <row r="39" spans="1:8" x14ac:dyDescent="0.25">
      <c r="A39">
        <v>2011</v>
      </c>
      <c r="C39" s="2">
        <v>63446</v>
      </c>
      <c r="D39">
        <v>60.5</v>
      </c>
      <c r="E39" s="2">
        <v>17956</v>
      </c>
      <c r="F39">
        <v>64</v>
      </c>
      <c r="G39" s="2">
        <v>81402</v>
      </c>
      <c r="H39">
        <v>61.3</v>
      </c>
    </row>
    <row r="40" spans="1:8" x14ac:dyDescent="0.25">
      <c r="A40">
        <v>2012</v>
      </c>
      <c r="C40" s="2">
        <v>53439</v>
      </c>
      <c r="D40">
        <v>60.6</v>
      </c>
      <c r="E40" s="2">
        <v>18459</v>
      </c>
      <c r="F40">
        <v>64.2</v>
      </c>
      <c r="G40" s="2">
        <v>71898</v>
      </c>
      <c r="H40">
        <v>61.5</v>
      </c>
    </row>
    <row r="41" spans="1:8" x14ac:dyDescent="0.25">
      <c r="A41">
        <v>2013</v>
      </c>
      <c r="C41" s="2">
        <v>29102</v>
      </c>
      <c r="D41">
        <v>60.8</v>
      </c>
      <c r="E41" s="2">
        <v>9955</v>
      </c>
      <c r="F41">
        <v>64.8</v>
      </c>
      <c r="G41" s="2">
        <v>39057</v>
      </c>
      <c r="H41">
        <v>61.8</v>
      </c>
    </row>
    <row r="42" spans="1:8" x14ac:dyDescent="0.25">
      <c r="A42">
        <v>2014</v>
      </c>
      <c r="C42" s="2">
        <v>38863</v>
      </c>
      <c r="D42">
        <v>61.5</v>
      </c>
      <c r="E42" s="2">
        <v>12640</v>
      </c>
      <c r="F42">
        <v>65.400000000000006</v>
      </c>
      <c r="G42" s="2">
        <v>51503</v>
      </c>
      <c r="H42">
        <v>62.4</v>
      </c>
    </row>
    <row r="43" spans="1:8" x14ac:dyDescent="0.25">
      <c r="A43">
        <v>2015</v>
      </c>
      <c r="C43" s="2">
        <v>66404</v>
      </c>
      <c r="D43">
        <v>61.3</v>
      </c>
      <c r="E43" s="2">
        <v>13136</v>
      </c>
      <c r="F43">
        <v>65.3</v>
      </c>
      <c r="G43" s="2">
        <v>79540</v>
      </c>
      <c r="H43">
        <v>62</v>
      </c>
    </row>
    <row r="44" spans="1:8" x14ac:dyDescent="0.25">
      <c r="A44">
        <v>2016</v>
      </c>
      <c r="C44" s="2">
        <v>54171</v>
      </c>
      <c r="D44">
        <v>61.6</v>
      </c>
      <c r="E44" s="2">
        <v>9557</v>
      </c>
      <c r="F44">
        <v>64.900000000000006</v>
      </c>
      <c r="G44" s="2">
        <v>63728</v>
      </c>
      <c r="H44">
        <v>62.1</v>
      </c>
    </row>
    <row r="45" spans="1:8" x14ac:dyDescent="0.25">
      <c r="A45">
        <v>2017</v>
      </c>
      <c r="C45" s="2">
        <v>59307</v>
      </c>
      <c r="D45">
        <v>62.2</v>
      </c>
      <c r="E45" s="2">
        <v>15810</v>
      </c>
      <c r="F45">
        <v>65.900000000000006</v>
      </c>
      <c r="G45" s="2">
        <v>75117</v>
      </c>
      <c r="H45">
        <v>63</v>
      </c>
    </row>
    <row r="46" spans="1:8" x14ac:dyDescent="0.25">
      <c r="A46">
        <v>2018</v>
      </c>
      <c r="C46" s="2">
        <v>73050</v>
      </c>
      <c r="D46">
        <v>62.4</v>
      </c>
      <c r="E46" s="2">
        <v>31802</v>
      </c>
      <c r="F46">
        <v>66.400000000000006</v>
      </c>
      <c r="G46" s="2">
        <v>104852</v>
      </c>
      <c r="H46">
        <v>63.6</v>
      </c>
    </row>
    <row r="47" spans="1:8" x14ac:dyDescent="0.25">
      <c r="A47">
        <v>2019</v>
      </c>
      <c r="C47" s="2">
        <v>91791</v>
      </c>
      <c r="D47">
        <v>63.2</v>
      </c>
      <c r="E47" s="2">
        <v>20148</v>
      </c>
      <c r="F47">
        <v>66.8</v>
      </c>
      <c r="G47" s="2">
        <v>111939</v>
      </c>
      <c r="H47">
        <v>63.8</v>
      </c>
    </row>
    <row r="48" spans="1:8" x14ac:dyDescent="0.25">
      <c r="A48">
        <v>2020</v>
      </c>
      <c r="C48" s="2">
        <v>93674</v>
      </c>
      <c r="D48">
        <v>63</v>
      </c>
      <c r="E48" s="2">
        <v>29245</v>
      </c>
      <c r="F48">
        <v>66.900000000000006</v>
      </c>
      <c r="G48" s="2">
        <v>122919</v>
      </c>
      <c r="H48">
        <v>63.9</v>
      </c>
    </row>
    <row r="49" spans="1:8" x14ac:dyDescent="0.25">
      <c r="A49">
        <v>2021</v>
      </c>
      <c r="C49" s="2">
        <v>90667</v>
      </c>
      <c r="D49">
        <v>62.7</v>
      </c>
      <c r="E49" s="2">
        <v>27642</v>
      </c>
      <c r="F49">
        <v>67.2</v>
      </c>
      <c r="G49" s="2">
        <v>118309</v>
      </c>
      <c r="H49">
        <v>63.7</v>
      </c>
    </row>
    <row r="50" spans="1:8" x14ac:dyDescent="0.25">
      <c r="A50">
        <v>2022</v>
      </c>
      <c r="C50" s="2">
        <v>73526</v>
      </c>
      <c r="D50">
        <v>62.3</v>
      </c>
      <c r="E50" s="2">
        <v>28039</v>
      </c>
      <c r="F50">
        <v>67.3</v>
      </c>
      <c r="G50" s="2">
        <v>101565</v>
      </c>
      <c r="H50">
        <v>63.7</v>
      </c>
    </row>
    <row r="51" spans="1:8" x14ac:dyDescent="0.25">
      <c r="A51">
        <v>2023</v>
      </c>
      <c r="C51" s="2">
        <v>56891</v>
      </c>
      <c r="D51">
        <v>62.2</v>
      </c>
      <c r="E51" s="2">
        <v>27737</v>
      </c>
      <c r="F51">
        <v>67.3</v>
      </c>
      <c r="G51" s="2">
        <v>84628</v>
      </c>
      <c r="H51">
        <v>63.9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EAC77-659B-49CC-8617-A2B565EDD8A4}">
  <sheetPr>
    <tabColor theme="4"/>
  </sheetPr>
  <dimension ref="A1:AJ88"/>
  <sheetViews>
    <sheetView topLeftCell="M52" workbookViewId="0">
      <selection activeCell="AJ61" sqref="AJ61"/>
    </sheetView>
  </sheetViews>
  <sheetFormatPr defaultRowHeight="15" x14ac:dyDescent="0.25"/>
  <cols>
    <col min="3" max="8" width="22.7109375" customWidth="1"/>
    <col min="18" max="18" width="10.140625" bestFit="1" customWidth="1"/>
    <col min="31" max="31" width="10.140625" bestFit="1" customWidth="1"/>
  </cols>
  <sheetData>
    <row r="1" spans="1:19" x14ac:dyDescent="0.25">
      <c r="A1" t="s">
        <v>0</v>
      </c>
    </row>
    <row r="2" spans="1:19" x14ac:dyDescent="0.25">
      <c r="A2" t="s">
        <v>1</v>
      </c>
    </row>
    <row r="3" spans="1:19" x14ac:dyDescent="0.25">
      <c r="A3" t="s">
        <v>2</v>
      </c>
      <c r="B3" t="s">
        <v>3</v>
      </c>
      <c r="C3" t="s">
        <v>4</v>
      </c>
      <c r="D3" t="s">
        <v>5</v>
      </c>
    </row>
    <row r="5" spans="1:19" x14ac:dyDescent="0.25">
      <c r="A5" s="1" t="s">
        <v>6</v>
      </c>
      <c r="B5" s="1" t="s">
        <v>7</v>
      </c>
      <c r="C5" s="1" t="s">
        <v>8</v>
      </c>
    </row>
    <row r="6" spans="1:19" x14ac:dyDescent="0.25">
      <c r="B6" t="s">
        <v>9</v>
      </c>
      <c r="C6" t="s">
        <v>10</v>
      </c>
      <c r="D6" t="s">
        <v>11</v>
      </c>
      <c r="E6" t="s">
        <v>10</v>
      </c>
      <c r="F6" t="s">
        <v>11</v>
      </c>
      <c r="G6" t="s">
        <v>10</v>
      </c>
      <c r="H6" t="s">
        <v>11</v>
      </c>
      <c r="I6" t="s">
        <v>13</v>
      </c>
      <c r="J6" t="s">
        <v>11</v>
      </c>
      <c r="K6" t="s">
        <v>11</v>
      </c>
      <c r="L6" t="s">
        <v>11</v>
      </c>
      <c r="M6" t="s">
        <v>11</v>
      </c>
      <c r="O6" t="s">
        <v>11</v>
      </c>
    </row>
    <row r="7" spans="1:19" x14ac:dyDescent="0.25">
      <c r="B7" t="s">
        <v>14</v>
      </c>
      <c r="C7" t="s">
        <v>15</v>
      </c>
      <c r="D7" t="s">
        <v>11</v>
      </c>
      <c r="E7" t="s">
        <v>10</v>
      </c>
      <c r="F7" t="s">
        <v>11</v>
      </c>
      <c r="G7" t="s">
        <v>12</v>
      </c>
      <c r="H7" t="s">
        <v>11</v>
      </c>
      <c r="I7" t="s">
        <v>13</v>
      </c>
      <c r="J7" t="s">
        <v>11</v>
      </c>
      <c r="K7" t="s">
        <v>11</v>
      </c>
      <c r="L7" t="s">
        <v>11</v>
      </c>
      <c r="M7" t="s">
        <v>11</v>
      </c>
      <c r="O7" t="s">
        <v>11</v>
      </c>
    </row>
    <row r="8" spans="1:19" x14ac:dyDescent="0.25">
      <c r="A8" t="s">
        <v>16</v>
      </c>
      <c r="C8" t="s">
        <v>17</v>
      </c>
      <c r="D8" t="s">
        <v>18</v>
      </c>
      <c r="E8" t="s">
        <v>17</v>
      </c>
      <c r="F8" t="s">
        <v>18</v>
      </c>
      <c r="G8" t="s">
        <v>17</v>
      </c>
      <c r="H8" t="s">
        <v>18</v>
      </c>
      <c r="M8" t="s">
        <v>20</v>
      </c>
      <c r="N8" t="s">
        <v>22</v>
      </c>
      <c r="O8" t="s">
        <v>23</v>
      </c>
      <c r="Q8" t="s">
        <v>21</v>
      </c>
      <c r="R8" t="s">
        <v>22</v>
      </c>
      <c r="S8" t="s">
        <v>23</v>
      </c>
    </row>
    <row r="9" spans="1:19" x14ac:dyDescent="0.25">
      <c r="A9" t="s">
        <v>19</v>
      </c>
      <c r="C9" s="2">
        <v>12248</v>
      </c>
      <c r="D9">
        <v>41.9</v>
      </c>
      <c r="E9" s="2">
        <v>1063</v>
      </c>
      <c r="F9">
        <v>42.7</v>
      </c>
      <c r="G9" s="2">
        <v>13311</v>
      </c>
      <c r="H9">
        <v>42</v>
      </c>
      <c r="L9">
        <v>44</v>
      </c>
      <c r="M9" s="2">
        <f>C9</f>
        <v>12248</v>
      </c>
      <c r="N9">
        <f>SUM($O$9:O9)</f>
        <v>6.6270314491815767E-3</v>
      </c>
      <c r="O9">
        <f t="shared" ref="O9:O52" si="0">M9/$R$86</f>
        <v>6.6270314491815767E-3</v>
      </c>
      <c r="P9">
        <v>44</v>
      </c>
      <c r="Q9" s="2">
        <f t="shared" ref="Q9:Q52" si="1">E9</f>
        <v>1063</v>
      </c>
      <c r="R9">
        <f>SUM($S$9:S9)</f>
        <v>2.3196134995832115E-3</v>
      </c>
      <c r="S9">
        <f t="shared" ref="S9:S52" si="2">Q9/$AE$86</f>
        <v>2.3196134995832115E-3</v>
      </c>
    </row>
    <row r="10" spans="1:19" x14ac:dyDescent="0.25">
      <c r="A10">
        <v>1981</v>
      </c>
      <c r="C10" s="2">
        <v>4653</v>
      </c>
      <c r="D10">
        <v>43.2</v>
      </c>
      <c r="E10" s="2">
        <v>450</v>
      </c>
      <c r="F10">
        <v>42.4</v>
      </c>
      <c r="G10" s="2">
        <v>5103</v>
      </c>
      <c r="H10">
        <v>43.1</v>
      </c>
      <c r="L10">
        <f>2024-A10</f>
        <v>43</v>
      </c>
      <c r="M10" s="2">
        <f t="shared" ref="M10:M52" si="3">C10</f>
        <v>4653</v>
      </c>
      <c r="N10">
        <f>SUM($O$9:O10)</f>
        <v>9.1446324724540999E-3</v>
      </c>
      <c r="O10">
        <f t="shared" si="0"/>
        <v>2.5176010232725241E-3</v>
      </c>
      <c r="P10">
        <f>2024-D10</f>
        <v>1980.8</v>
      </c>
      <c r="Q10" s="2">
        <f t="shared" si="1"/>
        <v>450</v>
      </c>
      <c r="R10">
        <f>SUM($S$9:S10)</f>
        <v>3.3015759406109114E-3</v>
      </c>
      <c r="S10">
        <f t="shared" si="2"/>
        <v>9.8196244102770011E-4</v>
      </c>
    </row>
    <row r="11" spans="1:19" x14ac:dyDescent="0.25">
      <c r="A11">
        <v>1982</v>
      </c>
      <c r="C11" s="2">
        <v>11507</v>
      </c>
      <c r="D11">
        <v>43.3</v>
      </c>
      <c r="E11" s="2">
        <v>1147</v>
      </c>
      <c r="F11">
        <v>42.6</v>
      </c>
      <c r="G11" s="2">
        <v>12654</v>
      </c>
      <c r="H11">
        <v>43.2</v>
      </c>
      <c r="L11">
        <f t="shared" ref="L11:L52" si="4">2024-A11</f>
        <v>42</v>
      </c>
      <c r="M11" s="2">
        <f t="shared" si="3"/>
        <v>11507</v>
      </c>
      <c r="N11">
        <f>SUM($O$9:O11)</f>
        <v>1.5370730683242181E-2</v>
      </c>
      <c r="O11">
        <f t="shared" si="0"/>
        <v>6.2260982107880799E-3</v>
      </c>
      <c r="P11">
        <f t="shared" ref="P11:P52" si="5">2024-D11</f>
        <v>1980.7</v>
      </c>
      <c r="Q11" s="2">
        <f t="shared" si="1"/>
        <v>1147</v>
      </c>
      <c r="R11">
        <f>SUM($S$9:S11)</f>
        <v>5.8044890958526274E-3</v>
      </c>
      <c r="S11">
        <f t="shared" si="2"/>
        <v>2.5029131552417156E-3</v>
      </c>
    </row>
    <row r="12" spans="1:19" x14ac:dyDescent="0.25">
      <c r="A12">
        <v>1983</v>
      </c>
      <c r="C12" s="2">
        <v>15492</v>
      </c>
      <c r="D12">
        <v>43.6</v>
      </c>
      <c r="E12" s="2">
        <v>829</v>
      </c>
      <c r="F12">
        <v>44.2</v>
      </c>
      <c r="G12" s="2">
        <v>16321</v>
      </c>
      <c r="H12">
        <v>43.7</v>
      </c>
      <c r="L12">
        <f t="shared" si="4"/>
        <v>41</v>
      </c>
      <c r="M12" s="2">
        <f t="shared" si="3"/>
        <v>15492</v>
      </c>
      <c r="N12">
        <f>SUM($O$9:O12)</f>
        <v>2.3752994825201764E-2</v>
      </c>
      <c r="O12">
        <f t="shared" si="0"/>
        <v>8.3822641419595834E-3</v>
      </c>
      <c r="P12">
        <f t="shared" si="5"/>
        <v>1980.4</v>
      </c>
      <c r="Q12" s="2">
        <f t="shared" si="1"/>
        <v>829</v>
      </c>
      <c r="R12">
        <f>SUM($S$9:S12)</f>
        <v>7.6134821261014344E-3</v>
      </c>
      <c r="S12">
        <f t="shared" si="2"/>
        <v>1.8089930302488074E-3</v>
      </c>
    </row>
    <row r="13" spans="1:19" x14ac:dyDescent="0.25">
      <c r="A13">
        <v>1984</v>
      </c>
      <c r="C13" s="2">
        <v>14471</v>
      </c>
      <c r="D13">
        <v>44.5</v>
      </c>
      <c r="E13" s="2">
        <v>174</v>
      </c>
      <c r="F13">
        <v>53.5</v>
      </c>
      <c r="G13" s="2">
        <v>14645</v>
      </c>
      <c r="H13">
        <v>44.6</v>
      </c>
      <c r="L13">
        <f t="shared" si="4"/>
        <v>40</v>
      </c>
      <c r="M13" s="2">
        <f t="shared" si="3"/>
        <v>14471</v>
      </c>
      <c r="N13">
        <f>SUM($O$9:O13)</f>
        <v>3.1582825989563829E-2</v>
      </c>
      <c r="O13">
        <f t="shared" si="0"/>
        <v>7.8298311643620663E-3</v>
      </c>
      <c r="P13">
        <f t="shared" si="5"/>
        <v>1979.5</v>
      </c>
      <c r="Q13" s="2">
        <f t="shared" si="1"/>
        <v>174</v>
      </c>
      <c r="R13">
        <f>SUM($S$9:S13)</f>
        <v>7.9931742699654793E-3</v>
      </c>
      <c r="S13">
        <f t="shared" si="2"/>
        <v>3.7969214386404405E-4</v>
      </c>
    </row>
    <row r="14" spans="1:19" x14ac:dyDescent="0.25">
      <c r="A14">
        <v>1985</v>
      </c>
      <c r="C14" s="2">
        <v>13406</v>
      </c>
      <c r="D14">
        <v>45.3</v>
      </c>
      <c r="E14" s="2">
        <v>251</v>
      </c>
      <c r="F14">
        <v>53.3</v>
      </c>
      <c r="G14" s="2">
        <v>13657</v>
      </c>
      <c r="H14">
        <v>45.4</v>
      </c>
      <c r="L14">
        <f t="shared" si="4"/>
        <v>39</v>
      </c>
      <c r="M14" s="2">
        <f t="shared" si="3"/>
        <v>13406</v>
      </c>
      <c r="N14">
        <f>SUM($O$9:O14)</f>
        <v>3.8836417074453462E-2</v>
      </c>
      <c r="O14">
        <f t="shared" si="0"/>
        <v>7.2535910848896329E-3</v>
      </c>
      <c r="P14">
        <f t="shared" si="5"/>
        <v>1978.7</v>
      </c>
      <c r="Q14" s="2">
        <f t="shared" si="1"/>
        <v>251</v>
      </c>
      <c r="R14">
        <f>SUM($S$9:S14)</f>
        <v>8.5408910981831527E-3</v>
      </c>
      <c r="S14">
        <f t="shared" si="2"/>
        <v>5.4771682821767268E-4</v>
      </c>
    </row>
    <row r="15" spans="1:19" x14ac:dyDescent="0.25">
      <c r="A15">
        <v>1986</v>
      </c>
      <c r="C15" s="2">
        <v>12738</v>
      </c>
      <c r="D15">
        <v>45.3</v>
      </c>
      <c r="E15" s="2">
        <v>338</v>
      </c>
      <c r="F15">
        <v>54.5</v>
      </c>
      <c r="G15" s="2">
        <v>13076</v>
      </c>
      <c r="H15">
        <v>45.5</v>
      </c>
      <c r="L15">
        <f t="shared" si="4"/>
        <v>38</v>
      </c>
      <c r="M15" s="2">
        <f t="shared" si="3"/>
        <v>12738</v>
      </c>
      <c r="N15">
        <f>SUM($O$9:O15)</f>
        <v>4.5728573067242075E-2</v>
      </c>
      <c r="O15">
        <f t="shared" si="0"/>
        <v>6.8921559927886122E-3</v>
      </c>
      <c r="P15">
        <f t="shared" si="5"/>
        <v>1978.7</v>
      </c>
      <c r="Q15" s="2">
        <f t="shared" si="1"/>
        <v>338</v>
      </c>
      <c r="R15">
        <f>SUM($S$9:S15)</f>
        <v>9.2784539983328477E-3</v>
      </c>
      <c r="S15">
        <f t="shared" si="2"/>
        <v>7.3756290014969467E-4</v>
      </c>
    </row>
    <row r="16" spans="1:19" x14ac:dyDescent="0.25">
      <c r="A16">
        <v>1987</v>
      </c>
      <c r="C16" s="2">
        <v>12400</v>
      </c>
      <c r="D16">
        <v>45.5</v>
      </c>
      <c r="E16" s="2">
        <v>586</v>
      </c>
      <c r="F16">
        <v>54.7</v>
      </c>
      <c r="G16" s="2">
        <v>12986</v>
      </c>
      <c r="H16">
        <v>45.9</v>
      </c>
      <c r="L16">
        <f t="shared" si="4"/>
        <v>37</v>
      </c>
      <c r="M16" s="2">
        <f t="shared" si="3"/>
        <v>12400</v>
      </c>
      <c r="N16">
        <f>SUM($O$9:O16)</f>
        <v>5.2437847231991547E-2</v>
      </c>
      <c r="O16">
        <f t="shared" si="0"/>
        <v>6.7092741647494739E-3</v>
      </c>
      <c r="P16">
        <f t="shared" si="5"/>
        <v>1978.5</v>
      </c>
      <c r="Q16" s="2">
        <f t="shared" si="1"/>
        <v>586</v>
      </c>
      <c r="R16">
        <f>SUM($S$9:S16)</f>
        <v>1.0557187310426697E-2</v>
      </c>
      <c r="S16">
        <f t="shared" si="2"/>
        <v>1.2787333120938495E-3</v>
      </c>
    </row>
    <row r="17" spans="1:19" x14ac:dyDescent="0.25">
      <c r="A17">
        <v>1988</v>
      </c>
      <c r="C17" s="2">
        <v>17453</v>
      </c>
      <c r="D17">
        <v>46</v>
      </c>
      <c r="E17" s="2">
        <v>1004</v>
      </c>
      <c r="F17">
        <v>57.1</v>
      </c>
      <c r="G17" s="2">
        <v>18457</v>
      </c>
      <c r="H17">
        <v>46.6</v>
      </c>
      <c r="L17">
        <f t="shared" si="4"/>
        <v>36</v>
      </c>
      <c r="M17" s="2">
        <f t="shared" si="3"/>
        <v>17453</v>
      </c>
      <c r="N17">
        <f>SUM($O$9:O17)</f>
        <v>6.1881150618876432E-2</v>
      </c>
      <c r="O17">
        <f t="shared" si="0"/>
        <v>9.4433033868848836E-3</v>
      </c>
      <c r="P17">
        <f t="shared" si="5"/>
        <v>1978</v>
      </c>
      <c r="Q17" s="2">
        <f t="shared" si="1"/>
        <v>1004</v>
      </c>
      <c r="R17">
        <f>SUM($S$9:S17)</f>
        <v>1.2748054623297388E-2</v>
      </c>
      <c r="S17">
        <f t="shared" si="2"/>
        <v>2.1908673128706907E-3</v>
      </c>
    </row>
    <row r="18" spans="1:19" x14ac:dyDescent="0.25">
      <c r="A18">
        <v>1989</v>
      </c>
      <c r="C18" s="2">
        <v>26247</v>
      </c>
      <c r="D18">
        <v>46.4</v>
      </c>
      <c r="E18" s="2">
        <v>1599</v>
      </c>
      <c r="F18">
        <v>58.2</v>
      </c>
      <c r="G18" s="2">
        <v>27846</v>
      </c>
      <c r="H18">
        <v>47.1</v>
      </c>
      <c r="L18">
        <f t="shared" si="4"/>
        <v>35</v>
      </c>
      <c r="M18" s="2">
        <f t="shared" si="3"/>
        <v>26247</v>
      </c>
      <c r="N18">
        <f>SUM($O$9:O18)</f>
        <v>7.608262795776187E-2</v>
      </c>
      <c r="O18">
        <f t="shared" si="0"/>
        <v>1.4201477338885438E-2</v>
      </c>
      <c r="P18">
        <f t="shared" si="5"/>
        <v>1977.6</v>
      </c>
      <c r="Q18" s="2">
        <f t="shared" si="1"/>
        <v>1599</v>
      </c>
      <c r="R18">
        <f>SUM($S$9:S18)</f>
        <v>1.6237294497082482E-2</v>
      </c>
      <c r="S18">
        <f t="shared" si="2"/>
        <v>3.4892398737850941E-3</v>
      </c>
    </row>
    <row r="19" spans="1:19" x14ac:dyDescent="0.25">
      <c r="A19">
        <v>1990</v>
      </c>
      <c r="C19" s="2">
        <v>22155</v>
      </c>
      <c r="D19">
        <v>47.9</v>
      </c>
      <c r="E19" s="2">
        <v>1974</v>
      </c>
      <c r="F19">
        <v>59.3</v>
      </c>
      <c r="G19" s="2">
        <v>24129</v>
      </c>
      <c r="H19">
        <v>48.8</v>
      </c>
      <c r="L19">
        <f t="shared" si="4"/>
        <v>34</v>
      </c>
      <c r="M19" s="2">
        <f t="shared" si="3"/>
        <v>22155</v>
      </c>
      <c r="N19">
        <f>SUM($O$9:O19)</f>
        <v>8.807004482227998E-2</v>
      </c>
      <c r="O19">
        <f t="shared" si="0"/>
        <v>1.1987416864518112E-2</v>
      </c>
      <c r="P19">
        <f t="shared" si="5"/>
        <v>1976.1</v>
      </c>
      <c r="Q19" s="2">
        <f t="shared" si="1"/>
        <v>1974</v>
      </c>
      <c r="R19">
        <f>SUM($S$9:S19)</f>
        <v>2.0544836405057325E-2</v>
      </c>
      <c r="S19">
        <f t="shared" si="2"/>
        <v>4.3075419079748444E-3</v>
      </c>
    </row>
    <row r="20" spans="1:19" x14ac:dyDescent="0.25">
      <c r="A20">
        <v>1991</v>
      </c>
      <c r="C20" s="2">
        <v>35029</v>
      </c>
      <c r="D20">
        <v>48.1</v>
      </c>
      <c r="E20" s="2">
        <v>3054</v>
      </c>
      <c r="F20">
        <v>59.2</v>
      </c>
      <c r="G20" s="2">
        <v>38083</v>
      </c>
      <c r="H20">
        <v>49</v>
      </c>
      <c r="L20">
        <f t="shared" si="4"/>
        <v>33</v>
      </c>
      <c r="M20" s="2">
        <f t="shared" si="3"/>
        <v>35029</v>
      </c>
      <c r="N20">
        <f>SUM($O$9:O20)</f>
        <v>0.10702320326720008</v>
      </c>
      <c r="O20">
        <f t="shared" si="0"/>
        <v>1.8953158444920105E-2</v>
      </c>
      <c r="P20">
        <f t="shared" si="5"/>
        <v>1975.9</v>
      </c>
      <c r="Q20" s="2">
        <f t="shared" si="1"/>
        <v>3054</v>
      </c>
      <c r="R20">
        <f>SUM($S$9:S20)</f>
        <v>2.7209088171498648E-2</v>
      </c>
      <c r="S20">
        <f t="shared" si="2"/>
        <v>6.6642517664413248E-3</v>
      </c>
    </row>
    <row r="21" spans="1:19" x14ac:dyDescent="0.25">
      <c r="A21">
        <v>1992</v>
      </c>
      <c r="C21" s="2">
        <v>48671</v>
      </c>
      <c r="D21">
        <v>49.2</v>
      </c>
      <c r="E21" s="2">
        <v>4218</v>
      </c>
      <c r="F21">
        <v>59.7</v>
      </c>
      <c r="G21" s="2">
        <v>52889</v>
      </c>
      <c r="H21">
        <v>50</v>
      </c>
      <c r="L21">
        <f t="shared" si="4"/>
        <v>32</v>
      </c>
      <c r="M21" s="2">
        <f t="shared" si="3"/>
        <v>48671</v>
      </c>
      <c r="N21">
        <f>SUM($O$9:O21)</f>
        <v>0.13335764543433892</v>
      </c>
      <c r="O21">
        <f t="shared" si="0"/>
        <v>2.6334442167138841E-2</v>
      </c>
      <c r="P21">
        <f t="shared" si="5"/>
        <v>1974.8</v>
      </c>
      <c r="Q21" s="2">
        <f t="shared" si="1"/>
        <v>4218</v>
      </c>
      <c r="R21">
        <f>SUM($S$9:S21)</f>
        <v>3.6413349452064953E-2</v>
      </c>
      <c r="S21">
        <f t="shared" si="2"/>
        <v>9.2042612805663081E-3</v>
      </c>
    </row>
    <row r="22" spans="1:19" x14ac:dyDescent="0.25">
      <c r="A22">
        <v>1993</v>
      </c>
      <c r="C22" s="2">
        <v>12765</v>
      </c>
      <c r="D22">
        <v>50</v>
      </c>
      <c r="E22" s="2">
        <v>4674</v>
      </c>
      <c r="F22">
        <v>60.2</v>
      </c>
      <c r="G22" s="2">
        <v>17439</v>
      </c>
      <c r="H22">
        <v>52.7</v>
      </c>
      <c r="L22">
        <f t="shared" si="4"/>
        <v>31</v>
      </c>
      <c r="M22" s="2">
        <f t="shared" si="3"/>
        <v>12765</v>
      </c>
      <c r="N22">
        <f>SUM($O$9:O22)</f>
        <v>0.14026441033055079</v>
      </c>
      <c r="O22">
        <f t="shared" si="0"/>
        <v>6.9067648962118575E-3</v>
      </c>
      <c r="P22">
        <f t="shared" si="5"/>
        <v>1974</v>
      </c>
      <c r="Q22" s="2">
        <f t="shared" si="1"/>
        <v>4674</v>
      </c>
      <c r="R22">
        <f>SUM($S$9:S22)</f>
        <v>4.6612666006205998E-2</v>
      </c>
      <c r="S22">
        <f t="shared" si="2"/>
        <v>1.0199316554141045E-2</v>
      </c>
    </row>
    <row r="23" spans="1:19" x14ac:dyDescent="0.25">
      <c r="A23">
        <v>1994</v>
      </c>
      <c r="C23" s="2">
        <v>73468</v>
      </c>
      <c r="D23">
        <v>51.2</v>
      </c>
      <c r="E23" s="2">
        <v>5686</v>
      </c>
      <c r="F23">
        <v>59.9</v>
      </c>
      <c r="G23" s="2">
        <v>79154</v>
      </c>
      <c r="H23">
        <v>51.8</v>
      </c>
      <c r="L23">
        <f t="shared" si="4"/>
        <v>30</v>
      </c>
      <c r="M23" s="2">
        <f t="shared" si="3"/>
        <v>73468</v>
      </c>
      <c r="N23">
        <f>SUM($O$9:O23)</f>
        <v>0.18001577761569709</v>
      </c>
      <c r="O23">
        <f t="shared" si="0"/>
        <v>3.9751367285146319E-2</v>
      </c>
      <c r="P23">
        <f t="shared" si="5"/>
        <v>1972.8</v>
      </c>
      <c r="Q23" s="2">
        <f t="shared" si="1"/>
        <v>5686</v>
      </c>
      <c r="R23">
        <f>SUM($S$9:S23)</f>
        <v>5.9020306983280452E-2</v>
      </c>
      <c r="S23">
        <f t="shared" si="2"/>
        <v>1.240764097707445E-2</v>
      </c>
    </row>
    <row r="24" spans="1:19" x14ac:dyDescent="0.25">
      <c r="A24">
        <v>1995</v>
      </c>
      <c r="C24" s="2">
        <v>12712</v>
      </c>
      <c r="D24">
        <v>54.8</v>
      </c>
      <c r="E24" s="2">
        <v>5085</v>
      </c>
      <c r="F24">
        <v>61.6</v>
      </c>
      <c r="G24" s="2">
        <v>17797</v>
      </c>
      <c r="H24">
        <v>56.7</v>
      </c>
      <c r="L24">
        <f t="shared" si="4"/>
        <v>29</v>
      </c>
      <c r="M24" s="2">
        <f t="shared" si="3"/>
        <v>12712</v>
      </c>
      <c r="N24">
        <f>SUM($O$9:O24)</f>
        <v>0.18689386577555961</v>
      </c>
      <c r="O24">
        <f t="shared" si="0"/>
        <v>6.8780881598625252E-3</v>
      </c>
      <c r="P24">
        <f t="shared" si="5"/>
        <v>1969.2</v>
      </c>
      <c r="Q24" s="2">
        <f t="shared" si="1"/>
        <v>5085</v>
      </c>
      <c r="R24">
        <f>SUM($S$9:S24)</f>
        <v>7.0116482566893457E-2</v>
      </c>
      <c r="S24">
        <f t="shared" si="2"/>
        <v>1.109617558361301E-2</v>
      </c>
    </row>
    <row r="25" spans="1:19" x14ac:dyDescent="0.25">
      <c r="A25">
        <v>1996</v>
      </c>
      <c r="C25" s="2">
        <v>52638</v>
      </c>
      <c r="D25">
        <v>55</v>
      </c>
      <c r="E25" s="2">
        <v>5283</v>
      </c>
      <c r="F25">
        <v>60.8</v>
      </c>
      <c r="G25" s="2">
        <v>57921</v>
      </c>
      <c r="H25">
        <v>55.5</v>
      </c>
      <c r="L25">
        <f t="shared" si="4"/>
        <v>28</v>
      </c>
      <c r="M25" s="2">
        <f t="shared" si="3"/>
        <v>52638</v>
      </c>
      <c r="N25">
        <f>SUM($O$9:O25)</f>
        <v>0.21537473460492113</v>
      </c>
      <c r="O25">
        <f t="shared" si="0"/>
        <v>2.8480868829361516E-2</v>
      </c>
      <c r="P25">
        <f t="shared" si="5"/>
        <v>1969</v>
      </c>
      <c r="Q25" s="2">
        <f t="shared" si="1"/>
        <v>5283</v>
      </c>
      <c r="R25">
        <f>SUM($S$9:S25)</f>
        <v>8.1644721624558658E-2</v>
      </c>
      <c r="S25">
        <f t="shared" si="2"/>
        <v>1.1528239057665198E-2</v>
      </c>
    </row>
    <row r="26" spans="1:19" x14ac:dyDescent="0.25">
      <c r="A26">
        <v>1997</v>
      </c>
      <c r="C26" s="2">
        <v>72097</v>
      </c>
      <c r="D26">
        <v>53</v>
      </c>
      <c r="E26" s="2">
        <v>6254</v>
      </c>
      <c r="F26">
        <v>61</v>
      </c>
      <c r="G26" s="2">
        <v>78351</v>
      </c>
      <c r="H26">
        <v>53.6</v>
      </c>
      <c r="L26">
        <f t="shared" si="4"/>
        <v>27</v>
      </c>
      <c r="M26" s="2">
        <f t="shared" si="3"/>
        <v>72097</v>
      </c>
      <c r="N26">
        <f>SUM($O$9:O26)</f>
        <v>0.25438429423846487</v>
      </c>
      <c r="O26">
        <f t="shared" si="0"/>
        <v>3.9009559633543772E-2</v>
      </c>
      <c r="P26">
        <f t="shared" si="5"/>
        <v>1971</v>
      </c>
      <c r="Q26" s="2">
        <f t="shared" si="1"/>
        <v>6254</v>
      </c>
      <c r="R26">
        <f>SUM($S$9:S26)</f>
        <v>9.5291817416085847E-2</v>
      </c>
      <c r="S26">
        <f t="shared" si="2"/>
        <v>1.3647095791527192E-2</v>
      </c>
    </row>
    <row r="27" spans="1:19" x14ac:dyDescent="0.25">
      <c r="A27">
        <v>1998</v>
      </c>
      <c r="C27" s="2">
        <v>29368</v>
      </c>
      <c r="D27">
        <v>57.1</v>
      </c>
      <c r="E27" s="2">
        <v>4690</v>
      </c>
      <c r="F27">
        <v>62.4</v>
      </c>
      <c r="G27" s="2">
        <v>34058</v>
      </c>
      <c r="H27">
        <v>57.9</v>
      </c>
      <c r="L27">
        <f t="shared" si="4"/>
        <v>26</v>
      </c>
      <c r="M27" s="2">
        <f t="shared" si="3"/>
        <v>29368</v>
      </c>
      <c r="N27">
        <f>SUM($O$9:O27)</f>
        <v>0.27027445259897798</v>
      </c>
      <c r="O27">
        <f t="shared" si="0"/>
        <v>1.5890158360513107E-2</v>
      </c>
      <c r="P27">
        <f t="shared" si="5"/>
        <v>1966.9</v>
      </c>
      <c r="Q27" s="2">
        <f t="shared" si="1"/>
        <v>4690</v>
      </c>
      <c r="R27">
        <f>SUM($S$9:S27)</f>
        <v>0.10552604819035233</v>
      </c>
      <c r="S27">
        <f t="shared" si="2"/>
        <v>1.0234230774266474E-2</v>
      </c>
    </row>
    <row r="28" spans="1:19" x14ac:dyDescent="0.25">
      <c r="A28">
        <v>1999</v>
      </c>
      <c r="C28" s="2">
        <v>37195</v>
      </c>
      <c r="D28">
        <v>56.1</v>
      </c>
      <c r="E28" s="2">
        <v>5418</v>
      </c>
      <c r="F28">
        <v>62.1</v>
      </c>
      <c r="G28" s="2">
        <v>42613</v>
      </c>
      <c r="H28">
        <v>56.8</v>
      </c>
      <c r="L28">
        <f t="shared" si="4"/>
        <v>25</v>
      </c>
      <c r="M28" s="2">
        <f t="shared" si="3"/>
        <v>37195</v>
      </c>
      <c r="N28">
        <f>SUM($O$9:O28)</f>
        <v>0.2903995697407406</v>
      </c>
      <c r="O28">
        <f t="shared" si="0"/>
        <v>2.0125117141762634E-2</v>
      </c>
      <c r="P28">
        <f t="shared" si="5"/>
        <v>1967.9</v>
      </c>
      <c r="Q28" s="2">
        <f t="shared" si="1"/>
        <v>5418</v>
      </c>
      <c r="R28">
        <f>SUM($S$9:S28)</f>
        <v>0.11734887598032584</v>
      </c>
      <c r="S28">
        <f t="shared" si="2"/>
        <v>1.182282778997351E-2</v>
      </c>
    </row>
    <row r="29" spans="1:19" x14ac:dyDescent="0.25">
      <c r="A29">
        <v>2000</v>
      </c>
      <c r="C29" s="2">
        <v>34499</v>
      </c>
      <c r="D29">
        <v>57</v>
      </c>
      <c r="E29" s="2">
        <v>6297</v>
      </c>
      <c r="F29">
        <v>62.5</v>
      </c>
      <c r="G29" s="2">
        <v>40796</v>
      </c>
      <c r="H29">
        <v>57.8</v>
      </c>
      <c r="L29">
        <f t="shared" si="4"/>
        <v>24</v>
      </c>
      <c r="M29" s="2">
        <f t="shared" si="3"/>
        <v>34499</v>
      </c>
      <c r="N29">
        <f>SUM($O$9:O29)</f>
        <v>0.30906596082216736</v>
      </c>
      <c r="O29">
        <f t="shared" si="0"/>
        <v>1.8666391081426783E-2</v>
      </c>
      <c r="P29">
        <f t="shared" si="5"/>
        <v>1967</v>
      </c>
      <c r="Q29" s="2">
        <f t="shared" si="1"/>
        <v>6297</v>
      </c>
      <c r="R29">
        <f>SUM($S$9:S29)</f>
        <v>0.13108980373844012</v>
      </c>
      <c r="S29">
        <f t="shared" si="2"/>
        <v>1.3740927758114283E-2</v>
      </c>
    </row>
    <row r="30" spans="1:19" x14ac:dyDescent="0.25">
      <c r="A30">
        <v>2001</v>
      </c>
      <c r="C30" s="2">
        <v>25751</v>
      </c>
      <c r="D30">
        <v>58.1</v>
      </c>
      <c r="E30" s="2">
        <v>6104</v>
      </c>
      <c r="F30">
        <v>62.7</v>
      </c>
      <c r="G30" s="2">
        <v>31855</v>
      </c>
      <c r="H30">
        <v>59</v>
      </c>
      <c r="L30">
        <f t="shared" si="4"/>
        <v>23</v>
      </c>
      <c r="M30" s="2">
        <f t="shared" si="3"/>
        <v>25751</v>
      </c>
      <c r="N30">
        <f>SUM($O$9:O30)</f>
        <v>0.32299906719446281</v>
      </c>
      <c r="O30">
        <f t="shared" si="0"/>
        <v>1.3933106372295459E-2</v>
      </c>
      <c r="P30">
        <f t="shared" si="5"/>
        <v>1965.9</v>
      </c>
      <c r="Q30" s="2">
        <f t="shared" si="1"/>
        <v>6104</v>
      </c>
      <c r="R30">
        <f>SUM($S$9:S30)</f>
        <v>0.1444095787162914</v>
      </c>
      <c r="S30">
        <f t="shared" si="2"/>
        <v>1.3319774977851291E-2</v>
      </c>
    </row>
    <row r="31" spans="1:19" x14ac:dyDescent="0.25">
      <c r="A31">
        <v>2002</v>
      </c>
      <c r="C31" s="2">
        <v>25195</v>
      </c>
      <c r="D31">
        <v>57.6</v>
      </c>
      <c r="E31" s="2">
        <v>8658</v>
      </c>
      <c r="F31">
        <v>63.4</v>
      </c>
      <c r="G31" s="2">
        <v>33853</v>
      </c>
      <c r="H31">
        <v>59.1</v>
      </c>
      <c r="L31">
        <f t="shared" si="4"/>
        <v>22</v>
      </c>
      <c r="M31" s="2">
        <f t="shared" si="3"/>
        <v>25195</v>
      </c>
      <c r="N31">
        <f>SUM($O$9:O31)</f>
        <v>0.33663133837033887</v>
      </c>
      <c r="O31">
        <f t="shared" si="0"/>
        <v>1.3632271175876048E-2</v>
      </c>
      <c r="P31">
        <f t="shared" si="5"/>
        <v>1966.4</v>
      </c>
      <c r="Q31" s="2">
        <f t="shared" si="1"/>
        <v>8658</v>
      </c>
      <c r="R31">
        <f>SUM($S$9:S31)</f>
        <v>0.16330253608166434</v>
      </c>
      <c r="S31">
        <f t="shared" si="2"/>
        <v>1.8892957365372949E-2</v>
      </c>
    </row>
    <row r="32" spans="1:19" x14ac:dyDescent="0.25">
      <c r="A32">
        <v>2003</v>
      </c>
      <c r="C32" s="2">
        <v>30464</v>
      </c>
      <c r="D32">
        <v>57.9</v>
      </c>
      <c r="E32" s="2">
        <v>10859</v>
      </c>
      <c r="F32">
        <v>63.6</v>
      </c>
      <c r="G32" s="2">
        <v>41323</v>
      </c>
      <c r="H32">
        <v>59.4</v>
      </c>
      <c r="L32">
        <f t="shared" si="4"/>
        <v>21</v>
      </c>
      <c r="M32" s="2">
        <f t="shared" si="3"/>
        <v>30464</v>
      </c>
      <c r="N32">
        <f>SUM($O$9:O32)</f>
        <v>0.35311450999573629</v>
      </c>
      <c r="O32">
        <f t="shared" si="0"/>
        <v>1.6483171625397416E-2</v>
      </c>
      <c r="P32">
        <f t="shared" si="5"/>
        <v>1966.1</v>
      </c>
      <c r="Q32" s="2">
        <f t="shared" si="1"/>
        <v>10859</v>
      </c>
      <c r="R32">
        <f>SUM($S$9:S32)</f>
        <v>0.18699838085304166</v>
      </c>
      <c r="S32">
        <f t="shared" si="2"/>
        <v>2.3695844771377324E-2</v>
      </c>
    </row>
    <row r="33" spans="1:19" x14ac:dyDescent="0.25">
      <c r="A33">
        <v>2004</v>
      </c>
      <c r="C33" s="2">
        <v>29865</v>
      </c>
      <c r="D33">
        <v>58.1</v>
      </c>
      <c r="E33" s="2">
        <v>11849</v>
      </c>
      <c r="F33">
        <v>63.7</v>
      </c>
      <c r="G33" s="2">
        <v>41714</v>
      </c>
      <c r="H33">
        <v>59.7</v>
      </c>
      <c r="L33">
        <f t="shared" si="4"/>
        <v>20</v>
      </c>
      <c r="M33" s="2">
        <f t="shared" si="3"/>
        <v>29865</v>
      </c>
      <c r="N33">
        <f>SUM($O$9:O33)</f>
        <v>0.36927358039333652</v>
      </c>
      <c r="O33">
        <f t="shared" si="0"/>
        <v>1.6159070397600245E-2</v>
      </c>
      <c r="P33">
        <f t="shared" si="5"/>
        <v>1965.9</v>
      </c>
      <c r="Q33" s="2">
        <f t="shared" si="1"/>
        <v>11849</v>
      </c>
      <c r="R33">
        <f>SUM($S$9:S33)</f>
        <v>0.21285454299467993</v>
      </c>
      <c r="S33">
        <f t="shared" si="2"/>
        <v>2.5856162141638262E-2</v>
      </c>
    </row>
    <row r="34" spans="1:19" x14ac:dyDescent="0.25">
      <c r="A34">
        <v>2005</v>
      </c>
      <c r="C34" s="2">
        <v>31135</v>
      </c>
      <c r="D34">
        <v>59</v>
      </c>
      <c r="E34" s="2">
        <v>11943</v>
      </c>
      <c r="F34">
        <v>64.2</v>
      </c>
      <c r="G34" s="2">
        <v>43078</v>
      </c>
      <c r="H34">
        <v>60.4</v>
      </c>
      <c r="L34">
        <f t="shared" si="4"/>
        <v>19</v>
      </c>
      <c r="M34" s="2">
        <f t="shared" si="3"/>
        <v>31135</v>
      </c>
      <c r="N34">
        <f>SUM($O$9:O34)</f>
        <v>0.38611981032232645</v>
      </c>
      <c r="O34">
        <f t="shared" si="0"/>
        <v>1.6846229928989907E-2</v>
      </c>
      <c r="P34">
        <f t="shared" si="5"/>
        <v>1965</v>
      </c>
      <c r="Q34" s="2">
        <f t="shared" si="1"/>
        <v>11943</v>
      </c>
      <c r="R34">
        <f>SUM($S$9:S34)</f>
        <v>0.23891582617955509</v>
      </c>
      <c r="S34">
        <f t="shared" si="2"/>
        <v>2.6061283184875161E-2</v>
      </c>
    </row>
    <row r="35" spans="1:19" x14ac:dyDescent="0.25">
      <c r="A35">
        <v>2006</v>
      </c>
      <c r="C35" s="2">
        <v>55259</v>
      </c>
      <c r="D35">
        <v>58.6</v>
      </c>
      <c r="E35" s="2">
        <v>15649</v>
      </c>
      <c r="F35">
        <v>63.8</v>
      </c>
      <c r="G35" s="2">
        <v>70908</v>
      </c>
      <c r="H35">
        <v>59.8</v>
      </c>
      <c r="L35">
        <f t="shared" si="4"/>
        <v>18</v>
      </c>
      <c r="M35" s="2">
        <f t="shared" si="3"/>
        <v>55259</v>
      </c>
      <c r="N35">
        <f>SUM($O$9:O35)</f>
        <v>0.41601882492473702</v>
      </c>
      <c r="O35">
        <f t="shared" si="0"/>
        <v>2.9899014602410578E-2</v>
      </c>
      <c r="P35">
        <f t="shared" si="5"/>
        <v>1965.4</v>
      </c>
      <c r="Q35" s="2">
        <f t="shared" si="1"/>
        <v>15649</v>
      </c>
      <c r="R35">
        <f>SUM($S$9:S35)</f>
        <v>0.27306411560098282</v>
      </c>
      <c r="S35">
        <f t="shared" si="2"/>
        <v>3.4148289421427731E-2</v>
      </c>
    </row>
    <row r="36" spans="1:19" x14ac:dyDescent="0.25">
      <c r="A36">
        <v>2007</v>
      </c>
      <c r="C36" s="2">
        <v>75023</v>
      </c>
      <c r="D36">
        <v>59.1</v>
      </c>
      <c r="E36" s="2">
        <v>16493</v>
      </c>
      <c r="F36">
        <v>63.8</v>
      </c>
      <c r="G36" s="2">
        <v>91516</v>
      </c>
      <c r="H36">
        <v>59.9</v>
      </c>
      <c r="L36">
        <f t="shared" si="4"/>
        <v>17</v>
      </c>
      <c r="M36" s="2">
        <f t="shared" si="3"/>
        <v>75023</v>
      </c>
      <c r="N36">
        <f>SUM($O$9:O36)</f>
        <v>0.45661155683296278</v>
      </c>
      <c r="O36">
        <f t="shared" si="0"/>
        <v>4.0592731908225786E-2</v>
      </c>
      <c r="P36">
        <f t="shared" si="5"/>
        <v>1964.9</v>
      </c>
      <c r="Q36" s="2">
        <f t="shared" si="1"/>
        <v>16493</v>
      </c>
      <c r="R36">
        <f>SUM($S$9:S36)</f>
        <v>0.30905413013402694</v>
      </c>
      <c r="S36">
        <f t="shared" si="2"/>
        <v>3.599001453304413E-2</v>
      </c>
    </row>
    <row r="37" spans="1:19" x14ac:dyDescent="0.25">
      <c r="A37">
        <v>2008</v>
      </c>
      <c r="C37" s="2">
        <v>46526</v>
      </c>
      <c r="D37">
        <v>58.9</v>
      </c>
      <c r="E37" s="2">
        <v>14418</v>
      </c>
      <c r="F37">
        <v>64.099999999999994</v>
      </c>
      <c r="G37" s="2">
        <v>60944</v>
      </c>
      <c r="H37">
        <v>60.1</v>
      </c>
      <c r="L37">
        <f t="shared" si="4"/>
        <v>16</v>
      </c>
      <c r="M37" s="2">
        <f t="shared" si="3"/>
        <v>46526</v>
      </c>
      <c r="N37">
        <f>SUM($O$9:O37)</f>
        <v>0.48178540278369941</v>
      </c>
      <c r="O37">
        <f t="shared" si="0"/>
        <v>2.5173845950736615E-2</v>
      </c>
      <c r="P37">
        <f t="shared" si="5"/>
        <v>1965.1</v>
      </c>
      <c r="Q37" s="2">
        <f t="shared" si="1"/>
        <v>14418</v>
      </c>
      <c r="R37">
        <f>SUM($S$9:S37)</f>
        <v>0.34051620674455446</v>
      </c>
      <c r="S37">
        <f t="shared" si="2"/>
        <v>3.1462076610527509E-2</v>
      </c>
    </row>
    <row r="38" spans="1:19" x14ac:dyDescent="0.25">
      <c r="A38">
        <v>2009</v>
      </c>
      <c r="C38" s="2">
        <v>53875</v>
      </c>
      <c r="D38">
        <v>59.8</v>
      </c>
      <c r="E38" s="2">
        <v>20474</v>
      </c>
      <c r="F38">
        <v>63.9</v>
      </c>
      <c r="G38" s="2">
        <v>74349</v>
      </c>
      <c r="H38">
        <v>60.9</v>
      </c>
      <c r="L38">
        <f t="shared" si="4"/>
        <v>15</v>
      </c>
      <c r="M38" s="2">
        <f t="shared" si="3"/>
        <v>53875</v>
      </c>
      <c r="N38">
        <f>SUM($O$9:O38)</f>
        <v>0.51093557581804439</v>
      </c>
      <c r="O38">
        <f t="shared" si="0"/>
        <v>2.915017303434499E-2</v>
      </c>
      <c r="P38">
        <f t="shared" si="5"/>
        <v>1964.2</v>
      </c>
      <c r="Q38" s="2">
        <f t="shared" si="1"/>
        <v>20474</v>
      </c>
      <c r="R38">
        <f>SUM($S$9:S38)</f>
        <v>0.38519331567255699</v>
      </c>
      <c r="S38">
        <f t="shared" si="2"/>
        <v>4.4677108928002515E-2</v>
      </c>
    </row>
    <row r="39" spans="1:19" x14ac:dyDescent="0.25">
      <c r="A39">
        <v>2010</v>
      </c>
      <c r="C39" s="2">
        <v>59552</v>
      </c>
      <c r="D39">
        <v>60.1</v>
      </c>
      <c r="E39" s="2">
        <v>19619</v>
      </c>
      <c r="F39">
        <v>64.5</v>
      </c>
      <c r="G39" s="2">
        <v>79171</v>
      </c>
      <c r="H39">
        <v>61.2</v>
      </c>
      <c r="L39">
        <f t="shared" si="4"/>
        <v>14</v>
      </c>
      <c r="M39" s="2">
        <f t="shared" si="3"/>
        <v>59552</v>
      </c>
      <c r="N39">
        <f>SUM($O$9:O39)</f>
        <v>0.54315740606475094</v>
      </c>
      <c r="O39">
        <f t="shared" si="0"/>
        <v>3.2221830246706502E-2</v>
      </c>
      <c r="P39">
        <f t="shared" si="5"/>
        <v>1963.9</v>
      </c>
      <c r="Q39" s="2">
        <f t="shared" si="1"/>
        <v>19619</v>
      </c>
      <c r="R39">
        <f>SUM($S$9:S39)</f>
        <v>0.42800469596260687</v>
      </c>
      <c r="S39">
        <f t="shared" si="2"/>
        <v>4.2811380290049883E-2</v>
      </c>
    </row>
    <row r="40" spans="1:19" x14ac:dyDescent="0.25">
      <c r="A40">
        <v>2011</v>
      </c>
      <c r="C40" s="2">
        <v>63446</v>
      </c>
      <c r="D40">
        <v>60.5</v>
      </c>
      <c r="E40" s="2">
        <v>17956</v>
      </c>
      <c r="F40">
        <v>64</v>
      </c>
      <c r="G40" s="2">
        <v>81402</v>
      </c>
      <c r="H40">
        <v>61.3</v>
      </c>
      <c r="L40">
        <f t="shared" si="4"/>
        <v>13</v>
      </c>
      <c r="M40" s="2">
        <f t="shared" si="3"/>
        <v>63446</v>
      </c>
      <c r="N40">
        <f>SUM($O$9:O40)</f>
        <v>0.57748616482738768</v>
      </c>
      <c r="O40">
        <f t="shared" si="0"/>
        <v>3.4328758762636705E-2</v>
      </c>
      <c r="P40">
        <f t="shared" si="5"/>
        <v>1963.5</v>
      </c>
      <c r="Q40" s="2">
        <f t="shared" si="1"/>
        <v>17956</v>
      </c>
      <c r="R40">
        <f>SUM($S$9:S40)</f>
        <v>0.46718717949836996</v>
      </c>
      <c r="S40">
        <f t="shared" si="2"/>
        <v>3.918248353576307E-2</v>
      </c>
    </row>
    <row r="41" spans="1:19" x14ac:dyDescent="0.25">
      <c r="A41">
        <v>2012</v>
      </c>
      <c r="C41" s="2">
        <v>53439</v>
      </c>
      <c r="D41">
        <v>60.6</v>
      </c>
      <c r="E41" s="2">
        <v>18459</v>
      </c>
      <c r="F41">
        <v>64.2</v>
      </c>
      <c r="G41" s="2">
        <v>71898</v>
      </c>
      <c r="H41">
        <v>61.5</v>
      </c>
      <c r="L41">
        <f t="shared" si="4"/>
        <v>12</v>
      </c>
      <c r="M41" s="2">
        <f t="shared" si="3"/>
        <v>53439</v>
      </c>
      <c r="N41">
        <f>SUM($O$9:O41)</f>
        <v>0.60640043112497211</v>
      </c>
      <c r="O41">
        <f t="shared" si="0"/>
        <v>2.8914266297584444E-2</v>
      </c>
      <c r="P41">
        <f t="shared" si="5"/>
        <v>1963.4</v>
      </c>
      <c r="Q41" s="2">
        <f t="shared" si="1"/>
        <v>18459</v>
      </c>
      <c r="R41">
        <f>SUM($S$9:S41)</f>
        <v>0.50746727882932618</v>
      </c>
      <c r="S41">
        <f t="shared" si="2"/>
        <v>4.0280099330956255E-2</v>
      </c>
    </row>
    <row r="42" spans="1:19" x14ac:dyDescent="0.25">
      <c r="A42">
        <v>2013</v>
      </c>
      <c r="C42" s="2">
        <v>29102</v>
      </c>
      <c r="D42">
        <v>60.8</v>
      </c>
      <c r="E42" s="2">
        <v>9955</v>
      </c>
      <c r="F42">
        <v>64.8</v>
      </c>
      <c r="G42" s="2">
        <v>39057</v>
      </c>
      <c r="H42">
        <v>61.8</v>
      </c>
      <c r="L42">
        <f t="shared" si="4"/>
        <v>11</v>
      </c>
      <c r="M42" s="2">
        <f t="shared" si="3"/>
        <v>29102</v>
      </c>
      <c r="N42">
        <f>SUM($O$9:O42)</f>
        <v>0.62214666473324143</v>
      </c>
      <c r="O42">
        <f t="shared" si="0"/>
        <v>1.5746233608269287E-2</v>
      </c>
      <c r="P42">
        <f t="shared" si="5"/>
        <v>1963.2</v>
      </c>
      <c r="Q42" s="2">
        <f t="shared" si="1"/>
        <v>9955</v>
      </c>
      <c r="R42">
        <f>SUM($S$9:S42)</f>
        <v>0.52919047016361676</v>
      </c>
      <c r="S42">
        <f t="shared" si="2"/>
        <v>2.1723191334290563E-2</v>
      </c>
    </row>
    <row r="43" spans="1:19" x14ac:dyDescent="0.25">
      <c r="A43">
        <v>2014</v>
      </c>
      <c r="C43" s="2">
        <v>38863</v>
      </c>
      <c r="D43">
        <v>61.5</v>
      </c>
      <c r="E43" s="2">
        <v>12640</v>
      </c>
      <c r="F43">
        <v>65.400000000000006</v>
      </c>
      <c r="G43" s="2">
        <v>51503</v>
      </c>
      <c r="H43">
        <v>62.4</v>
      </c>
      <c r="L43">
        <f t="shared" si="4"/>
        <v>10</v>
      </c>
      <c r="M43" s="2">
        <f t="shared" si="3"/>
        <v>38863</v>
      </c>
      <c r="N43">
        <f>SUM($O$9:O43)</f>
        <v>0.64317428746426231</v>
      </c>
      <c r="O43">
        <f t="shared" si="0"/>
        <v>2.1027622731020872E-2</v>
      </c>
      <c r="P43">
        <f t="shared" si="5"/>
        <v>1962.5</v>
      </c>
      <c r="Q43" s="2">
        <f t="shared" si="1"/>
        <v>12640</v>
      </c>
      <c r="R43">
        <f>SUM($S$9:S43)</f>
        <v>0.55677270406270596</v>
      </c>
      <c r="S43">
        <f t="shared" si="2"/>
        <v>2.7582233899089176E-2</v>
      </c>
    </row>
    <row r="44" spans="1:19" x14ac:dyDescent="0.25">
      <c r="A44">
        <v>2015</v>
      </c>
      <c r="C44" s="2">
        <v>66404</v>
      </c>
      <c r="D44">
        <v>61.3</v>
      </c>
      <c r="E44" s="2">
        <v>13136</v>
      </c>
      <c r="F44">
        <v>65.3</v>
      </c>
      <c r="G44" s="2">
        <v>79540</v>
      </c>
      <c r="H44">
        <v>62</v>
      </c>
      <c r="L44">
        <f t="shared" si="4"/>
        <v>9</v>
      </c>
      <c r="M44" s="2">
        <f t="shared" si="3"/>
        <v>66404</v>
      </c>
      <c r="N44">
        <f>SUM($O$9:O44)</f>
        <v>0.67910353275749002</v>
      </c>
      <c r="O44">
        <f t="shared" si="0"/>
        <v>3.5929245293227746E-2</v>
      </c>
      <c r="P44">
        <f t="shared" si="5"/>
        <v>1962.7</v>
      </c>
      <c r="Q44" s="2">
        <f t="shared" si="1"/>
        <v>13136</v>
      </c>
      <c r="R44">
        <f>SUM($S$9:S44)</f>
        <v>0.58543727878568341</v>
      </c>
      <c r="S44">
        <f t="shared" si="2"/>
        <v>2.8664574722977485E-2</v>
      </c>
    </row>
    <row r="45" spans="1:19" x14ac:dyDescent="0.25">
      <c r="A45">
        <v>2016</v>
      </c>
      <c r="C45" s="2">
        <v>54171</v>
      </c>
      <c r="D45">
        <v>61.6</v>
      </c>
      <c r="E45" s="2">
        <v>9557</v>
      </c>
      <c r="F45">
        <v>64.900000000000006</v>
      </c>
      <c r="G45" s="2">
        <v>63728</v>
      </c>
      <c r="H45">
        <v>62.1</v>
      </c>
      <c r="L45">
        <f t="shared" si="4"/>
        <v>8</v>
      </c>
      <c r="M45" s="2">
        <f t="shared" si="3"/>
        <v>54171</v>
      </c>
      <c r="N45">
        <f>SUM($O$9:O45)</f>
        <v>0.70841386265899353</v>
      </c>
      <c r="O45">
        <f t="shared" si="0"/>
        <v>2.9310329901503528E-2</v>
      </c>
      <c r="P45">
        <f t="shared" si="5"/>
        <v>1962.4</v>
      </c>
      <c r="Q45" s="2">
        <f t="shared" si="1"/>
        <v>9557</v>
      </c>
      <c r="R45">
        <f>SUM($S$9:S45)</f>
        <v>0.60629197889435393</v>
      </c>
      <c r="S45">
        <f t="shared" si="2"/>
        <v>2.085470010867051E-2</v>
      </c>
    </row>
    <row r="46" spans="1:19" x14ac:dyDescent="0.25">
      <c r="A46">
        <v>2017</v>
      </c>
      <c r="C46" s="2">
        <v>59307</v>
      </c>
      <c r="D46">
        <v>62.2</v>
      </c>
      <c r="E46" s="2">
        <v>15810</v>
      </c>
      <c r="F46">
        <v>65.900000000000006</v>
      </c>
      <c r="G46" s="2">
        <v>75117</v>
      </c>
      <c r="H46">
        <v>63</v>
      </c>
      <c r="L46">
        <f t="shared" si="4"/>
        <v>7</v>
      </c>
      <c r="M46" s="2">
        <f t="shared" si="3"/>
        <v>59307</v>
      </c>
      <c r="N46">
        <f>SUM($O$9:O46)</f>
        <v>0.7405031306338965</v>
      </c>
      <c r="O46">
        <f t="shared" si="0"/>
        <v>3.2089267974902989E-2</v>
      </c>
      <c r="P46">
        <f t="shared" si="5"/>
        <v>1961.8</v>
      </c>
      <c r="Q46" s="2">
        <f t="shared" si="1"/>
        <v>15810</v>
      </c>
      <c r="R46">
        <f>SUM($S$9:S46)</f>
        <v>0.64079159265579377</v>
      </c>
      <c r="S46">
        <f t="shared" si="2"/>
        <v>3.4499613761439861E-2</v>
      </c>
    </row>
    <row r="47" spans="1:19" x14ac:dyDescent="0.25">
      <c r="A47">
        <v>2018</v>
      </c>
      <c r="C47" s="2">
        <v>73050</v>
      </c>
      <c r="D47">
        <v>62.4</v>
      </c>
      <c r="E47" s="2">
        <v>31802</v>
      </c>
      <c r="F47">
        <v>66.400000000000006</v>
      </c>
      <c r="G47" s="2">
        <v>104852</v>
      </c>
      <c r="H47">
        <v>63.6</v>
      </c>
      <c r="L47">
        <f t="shared" si="4"/>
        <v>6</v>
      </c>
      <c r="M47" s="2">
        <f t="shared" si="3"/>
        <v>73050</v>
      </c>
      <c r="N47">
        <f>SUM($O$9:O47)</f>
        <v>0.7800283304512311</v>
      </c>
      <c r="O47">
        <f t="shared" si="0"/>
        <v>3.95251998173346E-2</v>
      </c>
      <c r="P47">
        <f t="shared" si="5"/>
        <v>1961.6</v>
      </c>
      <c r="Q47" s="2">
        <f t="shared" si="1"/>
        <v>31802</v>
      </c>
      <c r="R47">
        <f>SUM($S$9:S47)</f>
        <v>0.71018796943260032</v>
      </c>
      <c r="S47">
        <f t="shared" si="2"/>
        <v>6.939637677680649E-2</v>
      </c>
    </row>
    <row r="48" spans="1:19" x14ac:dyDescent="0.25">
      <c r="A48">
        <v>2019</v>
      </c>
      <c r="C48" s="2">
        <v>91791</v>
      </c>
      <c r="D48">
        <v>63.2</v>
      </c>
      <c r="E48" s="2">
        <v>20148</v>
      </c>
      <c r="F48">
        <v>66.8</v>
      </c>
      <c r="G48" s="2">
        <v>111939</v>
      </c>
      <c r="H48">
        <v>63.8</v>
      </c>
      <c r="L48">
        <f t="shared" si="4"/>
        <v>5</v>
      </c>
      <c r="M48" s="2">
        <f t="shared" si="3"/>
        <v>91791</v>
      </c>
      <c r="N48">
        <f>SUM($O$9:O48)</f>
        <v>0.82969373245578903</v>
      </c>
      <c r="O48">
        <f t="shared" si="0"/>
        <v>4.9665402004557976E-2</v>
      </c>
      <c r="P48">
        <f t="shared" si="5"/>
        <v>1960.8</v>
      </c>
      <c r="Q48" s="2">
        <f t="shared" si="1"/>
        <v>20148</v>
      </c>
      <c r="R48">
        <f>SUM($S$9:S48)</f>
        <v>0.75415370112554725</v>
      </c>
      <c r="S48">
        <f t="shared" si="2"/>
        <v>4.3965731692946888E-2</v>
      </c>
    </row>
    <row r="49" spans="1:36" x14ac:dyDescent="0.25">
      <c r="A49">
        <v>2020</v>
      </c>
      <c r="C49" s="2">
        <v>93674</v>
      </c>
      <c r="D49">
        <v>63</v>
      </c>
      <c r="E49" s="2">
        <v>29245</v>
      </c>
      <c r="F49">
        <v>66.900000000000006</v>
      </c>
      <c r="G49" s="2">
        <v>122919</v>
      </c>
      <c r="H49">
        <v>63.9</v>
      </c>
      <c r="L49">
        <f t="shared" si="4"/>
        <v>4</v>
      </c>
      <c r="M49" s="2">
        <f t="shared" si="3"/>
        <v>93674</v>
      </c>
      <c r="N49">
        <f>SUM($O$9:O49)</f>
        <v>0.880377970206494</v>
      </c>
      <c r="O49">
        <f t="shared" si="0"/>
        <v>5.0684237750705012E-2</v>
      </c>
      <c r="P49">
        <f t="shared" si="5"/>
        <v>1961</v>
      </c>
      <c r="Q49" s="2">
        <f t="shared" si="1"/>
        <v>29245</v>
      </c>
      <c r="R49">
        <f>SUM($S$9:S49)</f>
        <v>0.81797034909855859</v>
      </c>
      <c r="S49">
        <f t="shared" si="2"/>
        <v>6.3816647973011315E-2</v>
      </c>
    </row>
    <row r="50" spans="1:36" x14ac:dyDescent="0.25">
      <c r="A50">
        <v>2021</v>
      </c>
      <c r="C50" s="2">
        <v>90667</v>
      </c>
      <c r="D50">
        <v>62.7</v>
      </c>
      <c r="E50" s="2">
        <v>27642</v>
      </c>
      <c r="F50">
        <v>67.2</v>
      </c>
      <c r="G50" s="2">
        <v>118309</v>
      </c>
      <c r="H50">
        <v>63.7</v>
      </c>
      <c r="L50">
        <f t="shared" si="4"/>
        <v>3</v>
      </c>
      <c r="M50" s="2">
        <f t="shared" si="3"/>
        <v>90667</v>
      </c>
      <c r="N50">
        <f>SUM($O$9:O50)</f>
        <v>0.9294352089722473</v>
      </c>
      <c r="O50">
        <f t="shared" si="0"/>
        <v>4.9057238765753269E-2</v>
      </c>
      <c r="P50">
        <f t="shared" si="5"/>
        <v>1961.3</v>
      </c>
      <c r="Q50" s="2">
        <f t="shared" si="1"/>
        <v>27642</v>
      </c>
      <c r="R50">
        <f>SUM($S$9:S50)</f>
        <v>0.87828902864275349</v>
      </c>
      <c r="S50">
        <f t="shared" si="2"/>
        <v>6.0318679544194856E-2</v>
      </c>
    </row>
    <row r="51" spans="1:36" x14ac:dyDescent="0.25">
      <c r="A51">
        <v>2022</v>
      </c>
      <c r="C51" s="2">
        <v>73526</v>
      </c>
      <c r="D51">
        <v>62.3</v>
      </c>
      <c r="E51" s="2">
        <v>28039</v>
      </c>
      <c r="F51">
        <v>67.3</v>
      </c>
      <c r="G51" s="2">
        <v>101565</v>
      </c>
      <c r="H51">
        <v>63.7</v>
      </c>
      <c r="L51">
        <f t="shared" si="4"/>
        <v>2</v>
      </c>
      <c r="M51" s="2">
        <f t="shared" si="3"/>
        <v>73526</v>
      </c>
      <c r="N51">
        <f>SUM($O$9:O51)</f>
        <v>0.9692179583462287</v>
      </c>
      <c r="O51">
        <f t="shared" si="0"/>
        <v>3.9782749373981435E-2</v>
      </c>
      <c r="P51">
        <f t="shared" si="5"/>
        <v>1961.7</v>
      </c>
      <c r="Q51" s="2">
        <f t="shared" si="1"/>
        <v>28039</v>
      </c>
      <c r="R51">
        <f>SUM($S$9:S51)</f>
        <v>0.93947401727381052</v>
      </c>
      <c r="S51">
        <f t="shared" si="2"/>
        <v>6.118498863105707E-2</v>
      </c>
    </row>
    <row r="52" spans="1:36" x14ac:dyDescent="0.25">
      <c r="A52">
        <v>2023</v>
      </c>
      <c r="C52" s="2">
        <v>56891</v>
      </c>
      <c r="D52">
        <v>62.2</v>
      </c>
      <c r="E52" s="2">
        <v>27737</v>
      </c>
      <c r="F52">
        <v>67.3</v>
      </c>
      <c r="G52" s="2">
        <v>84628</v>
      </c>
      <c r="H52">
        <v>63.9</v>
      </c>
      <c r="L52">
        <f t="shared" si="4"/>
        <v>1</v>
      </c>
      <c r="M52" s="2">
        <f t="shared" si="3"/>
        <v>56891</v>
      </c>
      <c r="N52">
        <f>SUM($O$9:O52)</f>
        <v>0.99999999999999989</v>
      </c>
      <c r="O52">
        <f t="shared" si="0"/>
        <v>3.0782041653771155E-2</v>
      </c>
      <c r="P52">
        <f t="shared" si="5"/>
        <v>1961.8</v>
      </c>
      <c r="Q52" s="2">
        <f t="shared" si="1"/>
        <v>27737</v>
      </c>
      <c r="R52">
        <f>SUM($S$9:S52)</f>
        <v>1.0000000000000002</v>
      </c>
      <c r="S52">
        <f t="shared" si="2"/>
        <v>6.0525982726189594E-2</v>
      </c>
    </row>
    <row r="55" spans="1:36" x14ac:dyDescent="0.25"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</row>
    <row r="56" spans="1:36" x14ac:dyDescent="0.25">
      <c r="J56" s="3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3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3"/>
    </row>
    <row r="57" spans="1:36" x14ac:dyDescent="0.25">
      <c r="J57" s="3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3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3"/>
    </row>
    <row r="58" spans="1:36" x14ac:dyDescent="0.25">
      <c r="J58" s="3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3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3"/>
    </row>
    <row r="59" spans="1:36" x14ac:dyDescent="0.25">
      <c r="J59" s="3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3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3"/>
    </row>
    <row r="60" spans="1:36" x14ac:dyDescent="0.25">
      <c r="J60" s="3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3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3"/>
    </row>
    <row r="61" spans="1:36" x14ac:dyDescent="0.25">
      <c r="J61" s="3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3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3"/>
    </row>
    <row r="62" spans="1:36" x14ac:dyDescent="0.25">
      <c r="J62" s="3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3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3"/>
    </row>
    <row r="63" spans="1:36" x14ac:dyDescent="0.25">
      <c r="J63" s="3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3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3"/>
    </row>
    <row r="64" spans="1:36" x14ac:dyDescent="0.25">
      <c r="J64" s="3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3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3"/>
    </row>
    <row r="65" spans="10:36" x14ac:dyDescent="0.25">
      <c r="J65" s="3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3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3"/>
    </row>
    <row r="66" spans="10:36" x14ac:dyDescent="0.25">
      <c r="J66" s="3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3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3"/>
    </row>
    <row r="67" spans="10:36" x14ac:dyDescent="0.25">
      <c r="J67" s="3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3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3"/>
    </row>
    <row r="68" spans="10:36" x14ac:dyDescent="0.25">
      <c r="J68" s="3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3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3"/>
    </row>
    <row r="69" spans="10:36" x14ac:dyDescent="0.25">
      <c r="J69" s="3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3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3"/>
    </row>
    <row r="70" spans="10:36" x14ac:dyDescent="0.25">
      <c r="J70" s="3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3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3"/>
    </row>
    <row r="71" spans="10:36" x14ac:dyDescent="0.25">
      <c r="J71" s="3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3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3"/>
    </row>
    <row r="72" spans="10:36" x14ac:dyDescent="0.25">
      <c r="J72" s="3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3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3"/>
    </row>
    <row r="73" spans="10:36" x14ac:dyDescent="0.25">
      <c r="J73" s="3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3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3"/>
    </row>
    <row r="74" spans="10:36" x14ac:dyDescent="0.25">
      <c r="J74" s="3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3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3"/>
    </row>
    <row r="75" spans="10:36" x14ac:dyDescent="0.25">
      <c r="J75" s="3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3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3"/>
    </row>
    <row r="76" spans="10:36" x14ac:dyDescent="0.25">
      <c r="J76" s="3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3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3"/>
    </row>
    <row r="77" spans="10:36" x14ac:dyDescent="0.25">
      <c r="J77" s="3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3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3"/>
    </row>
    <row r="78" spans="10:36" x14ac:dyDescent="0.25">
      <c r="J78" s="3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3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3"/>
    </row>
    <row r="79" spans="10:36" x14ac:dyDescent="0.25">
      <c r="J79" s="3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3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3"/>
    </row>
    <row r="80" spans="10:36" x14ac:dyDescent="0.25">
      <c r="J80" s="3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3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3"/>
    </row>
    <row r="81" spans="10:36" x14ac:dyDescent="0.25">
      <c r="J81" s="3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3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3"/>
    </row>
    <row r="82" spans="10:36" x14ac:dyDescent="0.25">
      <c r="J82" s="3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3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3"/>
    </row>
    <row r="83" spans="10:36" x14ac:dyDescent="0.25">
      <c r="J83" s="3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3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3"/>
    </row>
    <row r="84" spans="10:36" x14ac:dyDescent="0.25">
      <c r="J84" s="3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3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3"/>
    </row>
    <row r="85" spans="10:36" x14ac:dyDescent="0.25">
      <c r="J85" s="3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3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3"/>
    </row>
    <row r="86" spans="10:36" ht="15.75" x14ac:dyDescent="0.25">
      <c r="J86" s="3"/>
      <c r="K86" s="5"/>
      <c r="L86" s="5"/>
      <c r="M86" s="6" t="s">
        <v>25</v>
      </c>
      <c r="N86" s="6"/>
      <c r="O86" s="6"/>
      <c r="P86" s="6"/>
      <c r="Q86" s="6"/>
      <c r="R86" s="7">
        <f>SUM(M9:M52)</f>
        <v>1848188</v>
      </c>
      <c r="S86" s="6"/>
      <c r="T86" s="6"/>
      <c r="U86" s="6"/>
      <c r="V86" s="6"/>
      <c r="W86" s="4"/>
      <c r="X86" s="6"/>
      <c r="Y86" s="6"/>
      <c r="Z86" s="6" t="s">
        <v>24</v>
      </c>
      <c r="AA86" s="6"/>
      <c r="AB86" s="6"/>
      <c r="AC86" s="6"/>
      <c r="AD86" s="6"/>
      <c r="AE86" s="7">
        <f>SUM(Q9:Q52)</f>
        <v>458266</v>
      </c>
      <c r="AF86" s="5"/>
      <c r="AG86" s="5"/>
      <c r="AH86" s="5"/>
      <c r="AI86" s="5"/>
      <c r="AJ86" s="3"/>
    </row>
    <row r="87" spans="10:36" x14ac:dyDescent="0.25"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</row>
    <row r="88" spans="10:36" x14ac:dyDescent="0.25"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B74DD-0E5D-4D57-9E72-8D02294E36E3}">
  <sheetPr>
    <tabColor theme="9" tint="0.39997558519241921"/>
  </sheetPr>
  <dimension ref="A1:AJ88"/>
  <sheetViews>
    <sheetView topLeftCell="G1" workbookViewId="0">
      <selection activeCell="L12" sqref="L12"/>
    </sheetView>
  </sheetViews>
  <sheetFormatPr defaultRowHeight="15" x14ac:dyDescent="0.25"/>
  <cols>
    <col min="3" max="8" width="22.7109375" customWidth="1"/>
    <col min="18" max="18" width="10.140625" bestFit="1" customWidth="1"/>
    <col min="31" max="31" width="10.140625" bestFit="1" customWidth="1"/>
  </cols>
  <sheetData>
    <row r="1" spans="1:27" x14ac:dyDescent="0.25">
      <c r="A1" t="s">
        <v>0</v>
      </c>
    </row>
    <row r="2" spans="1:27" x14ac:dyDescent="0.25">
      <c r="A2" t="s">
        <v>1</v>
      </c>
    </row>
    <row r="3" spans="1:27" x14ac:dyDescent="0.25">
      <c r="A3" t="s">
        <v>2</v>
      </c>
      <c r="B3" t="s">
        <v>3</v>
      </c>
      <c r="C3" t="s">
        <v>4</v>
      </c>
      <c r="D3" t="s">
        <v>5</v>
      </c>
    </row>
    <row r="5" spans="1:27" ht="31.5" customHeight="1" x14ac:dyDescent="0.25">
      <c r="A5" s="1" t="s">
        <v>6</v>
      </c>
      <c r="B5" s="1" t="s">
        <v>7</v>
      </c>
      <c r="C5" s="1" t="s">
        <v>8</v>
      </c>
    </row>
    <row r="6" spans="1:27" x14ac:dyDescent="0.25">
      <c r="B6" t="s">
        <v>9</v>
      </c>
      <c r="C6" t="s">
        <v>10</v>
      </c>
      <c r="D6" t="s">
        <v>11</v>
      </c>
      <c r="E6" t="s">
        <v>10</v>
      </c>
      <c r="F6" t="s">
        <v>11</v>
      </c>
      <c r="G6" t="s">
        <v>10</v>
      </c>
      <c r="H6" t="s">
        <v>11</v>
      </c>
      <c r="I6" t="s">
        <v>13</v>
      </c>
      <c r="J6" t="s">
        <v>11</v>
      </c>
      <c r="K6" t="s">
        <v>11</v>
      </c>
      <c r="L6" t="s">
        <v>11</v>
      </c>
      <c r="M6" s="8" t="s">
        <v>31</v>
      </c>
      <c r="N6" s="9"/>
      <c r="O6" s="9"/>
      <c r="P6" s="9"/>
      <c r="Q6" s="9"/>
      <c r="R6" s="9"/>
      <c r="S6" s="10"/>
    </row>
    <row r="7" spans="1:27" x14ac:dyDescent="0.25">
      <c r="B7" t="s">
        <v>14</v>
      </c>
      <c r="C7" t="s">
        <v>15</v>
      </c>
      <c r="D7" t="s">
        <v>11</v>
      </c>
      <c r="E7" t="s">
        <v>10</v>
      </c>
      <c r="F7" t="s">
        <v>11</v>
      </c>
      <c r="G7" t="s">
        <v>12</v>
      </c>
      <c r="H7" t="s">
        <v>11</v>
      </c>
      <c r="I7" t="s">
        <v>13</v>
      </c>
      <c r="J7" t="s">
        <v>11</v>
      </c>
      <c r="K7" t="s">
        <v>11</v>
      </c>
      <c r="L7" t="s">
        <v>11</v>
      </c>
      <c r="M7" t="s">
        <v>11</v>
      </c>
      <c r="O7" t="s">
        <v>11</v>
      </c>
    </row>
    <row r="8" spans="1:27" x14ac:dyDescent="0.25">
      <c r="A8" t="s">
        <v>16</v>
      </c>
      <c r="C8" t="s">
        <v>17</v>
      </c>
      <c r="D8" t="s">
        <v>18</v>
      </c>
      <c r="E8" t="s">
        <v>17</v>
      </c>
      <c r="F8" t="s">
        <v>18</v>
      </c>
      <c r="G8" t="s">
        <v>17</v>
      </c>
      <c r="H8" t="s">
        <v>18</v>
      </c>
      <c r="M8" t="s">
        <v>20</v>
      </c>
      <c r="N8" t="s">
        <v>22</v>
      </c>
      <c r="O8" t="s">
        <v>23</v>
      </c>
      <c r="Q8" t="s">
        <v>21</v>
      </c>
      <c r="R8" t="s">
        <v>22</v>
      </c>
      <c r="S8" t="s">
        <v>23</v>
      </c>
    </row>
    <row r="9" spans="1:27" x14ac:dyDescent="0.25">
      <c r="A9" t="s">
        <v>19</v>
      </c>
      <c r="C9" s="2">
        <v>12248</v>
      </c>
      <c r="D9">
        <v>41.9</v>
      </c>
      <c r="E9" s="2">
        <v>1063</v>
      </c>
      <c r="F9">
        <v>42.7</v>
      </c>
      <c r="G9" s="2">
        <v>13311</v>
      </c>
      <c r="H9">
        <v>42</v>
      </c>
      <c r="L9">
        <v>44</v>
      </c>
      <c r="M9" s="2">
        <f>C9+Elab!C9</f>
        <v>18830</v>
      </c>
      <c r="N9">
        <f>SUM($O$9:O9)</f>
        <v>2.726361483100106E-3</v>
      </c>
      <c r="O9">
        <f t="shared" ref="O9:O52" si="0">M9/$R$86</f>
        <v>2.726361483100106E-3</v>
      </c>
      <c r="P9">
        <v>44</v>
      </c>
      <c r="Q9" s="2">
        <f>E9+Elab!E9</f>
        <v>13198</v>
      </c>
      <c r="R9">
        <f>SUM($S$9:S9)</f>
        <v>2.7350380590555187E-3</v>
      </c>
      <c r="S9">
        <f t="shared" ref="S9:S52" si="1">Q9/$AE$86</f>
        <v>2.7350380590555187E-3</v>
      </c>
      <c r="AA9" s="2"/>
    </row>
    <row r="10" spans="1:27" x14ac:dyDescent="0.25">
      <c r="A10">
        <v>1981</v>
      </c>
      <c r="C10" s="2">
        <v>4653</v>
      </c>
      <c r="D10">
        <v>43.2</v>
      </c>
      <c r="E10" s="2">
        <v>450</v>
      </c>
      <c r="F10">
        <v>42.4</v>
      </c>
      <c r="G10" s="2">
        <v>5103</v>
      </c>
      <c r="H10">
        <v>43.1</v>
      </c>
      <c r="L10">
        <f>2024-A10</f>
        <v>43</v>
      </c>
      <c r="M10" s="2">
        <f>C10+Elab!C10</f>
        <v>8619</v>
      </c>
      <c r="N10">
        <f>SUM($O$9:O10)</f>
        <v>3.974290831100096E-3</v>
      </c>
      <c r="O10">
        <f t="shared" si="0"/>
        <v>1.2479293479999902E-3</v>
      </c>
      <c r="P10">
        <f>2024-D10</f>
        <v>1980.8</v>
      </c>
      <c r="Q10" s="2">
        <f>E10+Elab!E10</f>
        <v>7060</v>
      </c>
      <c r="R10">
        <f>SUM($S$9:S10)</f>
        <v>4.1980906955862022E-3</v>
      </c>
      <c r="S10">
        <f t="shared" si="1"/>
        <v>1.4630526365306837E-3</v>
      </c>
      <c r="AA10" s="2"/>
    </row>
    <row r="11" spans="1:27" x14ac:dyDescent="0.25">
      <c r="A11">
        <v>1982</v>
      </c>
      <c r="C11" s="2">
        <v>11507</v>
      </c>
      <c r="D11">
        <v>43.3</v>
      </c>
      <c r="E11" s="2">
        <v>1147</v>
      </c>
      <c r="F11">
        <v>42.6</v>
      </c>
      <c r="G11" s="2">
        <v>12654</v>
      </c>
      <c r="H11">
        <v>43.2</v>
      </c>
      <c r="L11">
        <f t="shared" ref="L11:L52" si="2">2024-A11</f>
        <v>42</v>
      </c>
      <c r="M11" s="2">
        <f>C11+Elab!C11</f>
        <v>17534</v>
      </c>
      <c r="N11">
        <f>SUM($O$9:O11)</f>
        <v>6.5130068292242205E-3</v>
      </c>
      <c r="O11">
        <f t="shared" si="0"/>
        <v>2.5387159981241241E-3</v>
      </c>
      <c r="P11">
        <f t="shared" ref="P11:P52" si="3">2024-D11</f>
        <v>1980.7</v>
      </c>
      <c r="Q11" s="2">
        <f>E11+Elab!E11</f>
        <v>10510</v>
      </c>
      <c r="R11">
        <f>SUM($S$9:S11)</f>
        <v>6.3760911502515685E-3</v>
      </c>
      <c r="S11">
        <f t="shared" si="1"/>
        <v>2.1780004546653659E-3</v>
      </c>
      <c r="AA11" s="2"/>
    </row>
    <row r="12" spans="1:27" x14ac:dyDescent="0.25">
      <c r="A12">
        <v>1983</v>
      </c>
      <c r="C12" s="2">
        <v>15492</v>
      </c>
      <c r="D12">
        <v>43.6</v>
      </c>
      <c r="E12" s="2">
        <v>829</v>
      </c>
      <c r="F12">
        <v>44.2</v>
      </c>
      <c r="G12" s="2">
        <v>16321</v>
      </c>
      <c r="H12">
        <v>43.7</v>
      </c>
      <c r="L12">
        <f t="shared" si="2"/>
        <v>41</v>
      </c>
      <c r="M12" s="2">
        <f>C12+Elab!C12</f>
        <v>23941</v>
      </c>
      <c r="N12">
        <f>SUM($O$9:O12)</f>
        <v>9.9793807148800696E-3</v>
      </c>
      <c r="O12">
        <f t="shared" si="0"/>
        <v>3.466373885655849E-3</v>
      </c>
      <c r="P12">
        <f t="shared" si="3"/>
        <v>1980.4</v>
      </c>
      <c r="Q12" s="2">
        <f>E12+Elab!E12</f>
        <v>13850</v>
      </c>
      <c r="R12">
        <f>SUM($S$9:S12)</f>
        <v>9.2462439853719606E-3</v>
      </c>
      <c r="S12">
        <f t="shared" si="1"/>
        <v>2.8701528351203921E-3</v>
      </c>
      <c r="AA12" s="2"/>
    </row>
    <row r="13" spans="1:27" x14ac:dyDescent="0.25">
      <c r="A13">
        <v>1984</v>
      </c>
      <c r="C13" s="2">
        <v>14471</v>
      </c>
      <c r="D13">
        <v>44.5</v>
      </c>
      <c r="E13" s="2">
        <v>174</v>
      </c>
      <c r="F13">
        <v>53.5</v>
      </c>
      <c r="G13" s="2">
        <v>14645</v>
      </c>
      <c r="H13">
        <v>44.6</v>
      </c>
      <c r="L13">
        <f t="shared" si="2"/>
        <v>40</v>
      </c>
      <c r="M13" s="2">
        <f>C13+Elab!C13</f>
        <v>26291</v>
      </c>
      <c r="N13">
        <f>SUM($O$9:O13)</f>
        <v>1.3786006830237738E-2</v>
      </c>
      <c r="O13">
        <f t="shared" si="0"/>
        <v>3.8066261153576679E-3</v>
      </c>
      <c r="P13">
        <f t="shared" si="3"/>
        <v>1979.5</v>
      </c>
      <c r="Q13" s="2">
        <f>E13+Elab!E13</f>
        <v>17246</v>
      </c>
      <c r="R13">
        <f>SUM($S$9:S13)</f>
        <v>1.282015415103884E-2</v>
      </c>
      <c r="S13">
        <f t="shared" si="1"/>
        <v>3.5739101656668795E-3</v>
      </c>
      <c r="AA13" s="2"/>
    </row>
    <row r="14" spans="1:27" x14ac:dyDescent="0.25">
      <c r="A14">
        <v>1985</v>
      </c>
      <c r="C14" s="2">
        <v>13406</v>
      </c>
      <c r="D14">
        <v>45.3</v>
      </c>
      <c r="E14" s="2">
        <v>251</v>
      </c>
      <c r="F14">
        <v>53.3</v>
      </c>
      <c r="G14" s="2">
        <v>13657</v>
      </c>
      <c r="H14">
        <v>45.4</v>
      </c>
      <c r="L14">
        <f t="shared" si="2"/>
        <v>39</v>
      </c>
      <c r="M14" s="2">
        <f>C14+Elab!C14</f>
        <v>27589</v>
      </c>
      <c r="N14">
        <f>SUM($O$9:O14)</f>
        <v>1.7780568006937093E-2</v>
      </c>
      <c r="O14">
        <f t="shared" si="0"/>
        <v>3.9945611766993537E-3</v>
      </c>
      <c r="P14">
        <f t="shared" si="3"/>
        <v>1978.7</v>
      </c>
      <c r="Q14" s="2">
        <f>E14+Elab!E14</f>
        <v>24107</v>
      </c>
      <c r="R14">
        <f>SUM($S$9:S14)</f>
        <v>1.7815877934161388E-2</v>
      </c>
      <c r="S14">
        <f t="shared" si="1"/>
        <v>4.9957237831225482E-3</v>
      </c>
      <c r="AA14" s="2"/>
    </row>
    <row r="15" spans="1:27" x14ac:dyDescent="0.25">
      <c r="A15">
        <v>1986</v>
      </c>
      <c r="C15" s="2">
        <v>12738</v>
      </c>
      <c r="D15">
        <v>45.3</v>
      </c>
      <c r="E15" s="2">
        <v>338</v>
      </c>
      <c r="F15">
        <v>54.5</v>
      </c>
      <c r="G15" s="2">
        <v>13076</v>
      </c>
      <c r="H15">
        <v>45.5</v>
      </c>
      <c r="L15">
        <f t="shared" si="2"/>
        <v>38</v>
      </c>
      <c r="M15" s="2">
        <f>C15+Elab!C15</f>
        <v>30402</v>
      </c>
      <c r="N15">
        <f>SUM($O$9:O15)</f>
        <v>2.2182418341998668E-2</v>
      </c>
      <c r="O15">
        <f t="shared" si="0"/>
        <v>4.4018503350615737E-3</v>
      </c>
      <c r="P15">
        <f t="shared" si="3"/>
        <v>1978.7</v>
      </c>
      <c r="Q15" s="2">
        <f>E15+Elab!E15</f>
        <v>30450</v>
      </c>
      <c r="R15">
        <f>SUM($S$9:S15)</f>
        <v>2.4126069546393587E-2</v>
      </c>
      <c r="S15">
        <f t="shared" si="1"/>
        <v>6.3101916122321978E-3</v>
      </c>
      <c r="AA15" s="2"/>
    </row>
    <row r="16" spans="1:27" x14ac:dyDescent="0.25">
      <c r="A16">
        <v>1987</v>
      </c>
      <c r="C16" s="2">
        <v>12400</v>
      </c>
      <c r="D16">
        <v>45.5</v>
      </c>
      <c r="E16" s="2">
        <v>586</v>
      </c>
      <c r="F16">
        <v>54.7</v>
      </c>
      <c r="G16" s="2">
        <v>12986</v>
      </c>
      <c r="H16">
        <v>45.9</v>
      </c>
      <c r="L16">
        <f t="shared" si="2"/>
        <v>37</v>
      </c>
      <c r="M16" s="2">
        <f>C16+Elab!C16</f>
        <v>35504</v>
      </c>
      <c r="N16">
        <f>SUM($O$9:O16)</f>
        <v>2.7322977985970318E-2</v>
      </c>
      <c r="O16">
        <f t="shared" si="0"/>
        <v>5.1405596439716497E-3</v>
      </c>
      <c r="P16">
        <f t="shared" si="3"/>
        <v>1978.5</v>
      </c>
      <c r="Q16" s="2">
        <f>E16+Elab!E16</f>
        <v>39085</v>
      </c>
      <c r="R16">
        <f>SUM($S$9:S16)</f>
        <v>3.2225703016478827E-2</v>
      </c>
      <c r="S16">
        <f t="shared" si="1"/>
        <v>8.0996334700852365E-3</v>
      </c>
      <c r="AA16" s="2"/>
    </row>
    <row r="17" spans="1:27" x14ac:dyDescent="0.25">
      <c r="A17">
        <v>1988</v>
      </c>
      <c r="C17" s="2">
        <v>17453</v>
      </c>
      <c r="D17">
        <v>46</v>
      </c>
      <c r="E17" s="2">
        <v>1004</v>
      </c>
      <c r="F17">
        <v>57.1</v>
      </c>
      <c r="G17" s="2">
        <v>18457</v>
      </c>
      <c r="H17">
        <v>46.6</v>
      </c>
      <c r="L17">
        <f t="shared" si="2"/>
        <v>36</v>
      </c>
      <c r="M17" s="2">
        <f>C17+Elab!C17</f>
        <v>47942</v>
      </c>
      <c r="N17">
        <f>SUM($O$9:O17)</f>
        <v>3.4264413048253124E-2</v>
      </c>
      <c r="O17">
        <f t="shared" si="0"/>
        <v>6.9414350622828084E-3</v>
      </c>
      <c r="P17">
        <f t="shared" si="3"/>
        <v>1978</v>
      </c>
      <c r="Q17" s="2">
        <f>E17+Elab!E17</f>
        <v>50153</v>
      </c>
      <c r="R17">
        <f>SUM($S$9:S17)</f>
        <v>4.2618971979640777E-2</v>
      </c>
      <c r="S17">
        <f t="shared" si="1"/>
        <v>1.0393268963161952E-2</v>
      </c>
      <c r="AA17" s="2"/>
    </row>
    <row r="18" spans="1:27" x14ac:dyDescent="0.25">
      <c r="A18">
        <v>1989</v>
      </c>
      <c r="C18" s="2">
        <v>26247</v>
      </c>
      <c r="D18">
        <v>46.4</v>
      </c>
      <c r="E18" s="2">
        <v>1599</v>
      </c>
      <c r="F18">
        <v>58.2</v>
      </c>
      <c r="G18" s="2">
        <v>27846</v>
      </c>
      <c r="H18">
        <v>47.1</v>
      </c>
      <c r="L18">
        <f t="shared" si="2"/>
        <v>35</v>
      </c>
      <c r="M18" s="2">
        <f>C18+Elab!C18</f>
        <v>61641</v>
      </c>
      <c r="N18">
        <f>SUM($O$9:O18)</f>
        <v>4.3189301427423263E-2</v>
      </c>
      <c r="O18">
        <f t="shared" si="0"/>
        <v>8.9248883791701351E-3</v>
      </c>
      <c r="P18">
        <f t="shared" si="3"/>
        <v>1977.6</v>
      </c>
      <c r="Q18" s="2">
        <f>E18+Elab!E18</f>
        <v>61995</v>
      </c>
      <c r="R18">
        <f>SUM($S$9:S18)</f>
        <v>5.5466273424643574E-2</v>
      </c>
      <c r="S18">
        <f t="shared" si="1"/>
        <v>1.2847301445002795E-2</v>
      </c>
      <c r="AA18" s="2"/>
    </row>
    <row r="19" spans="1:27" x14ac:dyDescent="0.25">
      <c r="A19">
        <v>1990</v>
      </c>
      <c r="C19" s="2">
        <v>22155</v>
      </c>
      <c r="D19">
        <v>47.9</v>
      </c>
      <c r="E19" s="2">
        <v>1974</v>
      </c>
      <c r="F19">
        <v>59.3</v>
      </c>
      <c r="G19" s="2">
        <v>24129</v>
      </c>
      <c r="H19">
        <v>48.8</v>
      </c>
      <c r="L19">
        <f t="shared" si="2"/>
        <v>34</v>
      </c>
      <c r="M19" s="2">
        <f>C19+Elab!C19</f>
        <v>66652</v>
      </c>
      <c r="N19">
        <f>SUM($O$9:O19)</f>
        <v>5.2839723390863957E-2</v>
      </c>
      <c r="O19">
        <f t="shared" si="0"/>
        <v>9.6504219634406946E-3</v>
      </c>
      <c r="P19">
        <f t="shared" si="3"/>
        <v>1976.1</v>
      </c>
      <c r="Q19" s="2">
        <f>E19+Elab!E19</f>
        <v>76654</v>
      </c>
      <c r="R19">
        <f>SUM($S$9:S19)</f>
        <v>7.1351377787338049E-2</v>
      </c>
      <c r="S19">
        <f t="shared" si="1"/>
        <v>1.5885104362694479E-2</v>
      </c>
      <c r="AA19" s="2"/>
    </row>
    <row r="20" spans="1:27" x14ac:dyDescent="0.25">
      <c r="A20">
        <v>1991</v>
      </c>
      <c r="C20" s="2">
        <v>35029</v>
      </c>
      <c r="D20">
        <v>48.1</v>
      </c>
      <c r="E20" s="2">
        <v>3054</v>
      </c>
      <c r="F20">
        <v>59.2</v>
      </c>
      <c r="G20" s="2">
        <v>38083</v>
      </c>
      <c r="H20">
        <v>49</v>
      </c>
      <c r="L20">
        <f t="shared" si="2"/>
        <v>33</v>
      </c>
      <c r="M20" s="2">
        <f>C20+Elab!C20</f>
        <v>93860</v>
      </c>
      <c r="N20">
        <f>SUM($O$9:O20)</f>
        <v>6.6429542233337455E-2</v>
      </c>
      <c r="O20">
        <f t="shared" si="0"/>
        <v>1.3589818842473497E-2</v>
      </c>
      <c r="P20">
        <f t="shared" si="3"/>
        <v>1975.9</v>
      </c>
      <c r="Q20" s="2">
        <f>E20+Elab!E20</f>
        <v>88805</v>
      </c>
      <c r="R20">
        <f>SUM($S$9:S20)</f>
        <v>8.9754549088628038E-2</v>
      </c>
      <c r="S20">
        <f t="shared" si="1"/>
        <v>1.8403171301289992E-2</v>
      </c>
      <c r="AA20" s="2"/>
    </row>
    <row r="21" spans="1:27" x14ac:dyDescent="0.25">
      <c r="A21">
        <v>1992</v>
      </c>
      <c r="C21" s="2">
        <v>48671</v>
      </c>
      <c r="D21">
        <v>49.2</v>
      </c>
      <c r="E21" s="2">
        <v>4218</v>
      </c>
      <c r="F21">
        <v>59.7</v>
      </c>
      <c r="G21" s="2">
        <v>52889</v>
      </c>
      <c r="H21">
        <v>50</v>
      </c>
      <c r="L21">
        <f t="shared" si="2"/>
        <v>32</v>
      </c>
      <c r="M21" s="2">
        <f>C21+Elab!C21</f>
        <v>207338</v>
      </c>
      <c r="N21">
        <f>SUM($O$9:O21)</f>
        <v>9.6449634489471803E-2</v>
      </c>
      <c r="O21">
        <f t="shared" si="0"/>
        <v>3.0020092256134348E-2</v>
      </c>
      <c r="P21">
        <f t="shared" si="3"/>
        <v>1974.8</v>
      </c>
      <c r="Q21" s="2">
        <f>E21+Elab!E21</f>
        <v>103976</v>
      </c>
      <c r="R21">
        <f>SUM($S$9:S21)</f>
        <v>0.11130162570844593</v>
      </c>
      <c r="S21">
        <f t="shared" si="1"/>
        <v>2.1547076619817897E-2</v>
      </c>
      <c r="AA21" s="2"/>
    </row>
    <row r="22" spans="1:27" x14ac:dyDescent="0.25">
      <c r="A22">
        <v>1993</v>
      </c>
      <c r="C22" s="2">
        <v>12765</v>
      </c>
      <c r="D22">
        <v>50</v>
      </c>
      <c r="E22" s="2">
        <v>4674</v>
      </c>
      <c r="F22">
        <v>60.2</v>
      </c>
      <c r="G22" s="2">
        <v>17439</v>
      </c>
      <c r="H22">
        <v>52.7</v>
      </c>
      <c r="L22">
        <f t="shared" si="2"/>
        <v>31</v>
      </c>
      <c r="M22" s="2">
        <f>C22+Elab!C22</f>
        <v>45711</v>
      </c>
      <c r="N22">
        <f>SUM($O$9:O22)</f>
        <v>0.10306804711581216</v>
      </c>
      <c r="O22">
        <f t="shared" si="0"/>
        <v>6.6184126263403587E-3</v>
      </c>
      <c r="P22">
        <f t="shared" si="3"/>
        <v>1974</v>
      </c>
      <c r="Q22" s="2">
        <f>E22+Elab!E22</f>
        <v>110795</v>
      </c>
      <c r="R22">
        <f>SUM($S$9:S22)</f>
        <v>0.1342618122331509</v>
      </c>
      <c r="S22">
        <f t="shared" si="1"/>
        <v>2.2960186524704971E-2</v>
      </c>
      <c r="AA22" s="2"/>
    </row>
    <row r="23" spans="1:27" x14ac:dyDescent="0.25">
      <c r="A23">
        <v>1994</v>
      </c>
      <c r="C23" s="2">
        <v>73468</v>
      </c>
      <c r="D23">
        <v>51.2</v>
      </c>
      <c r="E23" s="2">
        <v>5686</v>
      </c>
      <c r="F23">
        <v>59.9</v>
      </c>
      <c r="G23" s="2">
        <v>79154</v>
      </c>
      <c r="H23">
        <v>51.8</v>
      </c>
      <c r="L23">
        <f t="shared" si="2"/>
        <v>30</v>
      </c>
      <c r="M23" s="2">
        <f>C23+Elab!C23</f>
        <v>229121</v>
      </c>
      <c r="N23">
        <f>SUM($O$9:O23)</f>
        <v>0.1362420603590081</v>
      </c>
      <c r="O23">
        <f t="shared" si="0"/>
        <v>3.3174013243195931E-2</v>
      </c>
      <c r="P23">
        <f t="shared" si="3"/>
        <v>1972.8</v>
      </c>
      <c r="Q23" s="2">
        <f>E23+Elab!E23</f>
        <v>55286</v>
      </c>
      <c r="R23">
        <f>SUM($S$9:S23)</f>
        <v>0.14571879921094627</v>
      </c>
      <c r="S23">
        <f t="shared" si="1"/>
        <v>1.1456986977795378E-2</v>
      </c>
      <c r="AA23" s="2"/>
    </row>
    <row r="24" spans="1:27" x14ac:dyDescent="0.25">
      <c r="A24">
        <v>1995</v>
      </c>
      <c r="C24" s="2">
        <v>12712</v>
      </c>
      <c r="D24">
        <v>54.8</v>
      </c>
      <c r="E24" s="2">
        <v>5085</v>
      </c>
      <c r="F24">
        <v>61.6</v>
      </c>
      <c r="G24" s="2">
        <v>17797</v>
      </c>
      <c r="H24">
        <v>56.7</v>
      </c>
      <c r="L24">
        <f t="shared" si="2"/>
        <v>29</v>
      </c>
      <c r="M24" s="2">
        <f>C24+Elab!C24</f>
        <v>100755</v>
      </c>
      <c r="N24">
        <f>SUM($O$9:O24)</f>
        <v>0.15083019372224502</v>
      </c>
      <c r="O24">
        <f t="shared" si="0"/>
        <v>1.4588133363236919E-2</v>
      </c>
      <c r="P24">
        <f t="shared" si="3"/>
        <v>1969.2</v>
      </c>
      <c r="Q24" s="2">
        <f>E24+Elab!E24</f>
        <v>86915</v>
      </c>
      <c r="R24">
        <f>SUM($S$9:S24)</f>
        <v>0.16373030344664943</v>
      </c>
      <c r="S24">
        <f t="shared" si="1"/>
        <v>1.8011504235703166E-2</v>
      </c>
      <c r="AA24" s="2"/>
    </row>
    <row r="25" spans="1:27" x14ac:dyDescent="0.25">
      <c r="A25">
        <v>1996</v>
      </c>
      <c r="C25" s="2">
        <v>52638</v>
      </c>
      <c r="D25">
        <v>55</v>
      </c>
      <c r="E25" s="2">
        <v>5283</v>
      </c>
      <c r="F25">
        <v>60.8</v>
      </c>
      <c r="G25" s="2">
        <v>57921</v>
      </c>
      <c r="H25">
        <v>55.5</v>
      </c>
      <c r="L25">
        <f t="shared" si="2"/>
        <v>28</v>
      </c>
      <c r="M25" s="2">
        <f>C25+Elab!C25</f>
        <v>233115</v>
      </c>
      <c r="N25">
        <f>SUM($O$9:O25)</f>
        <v>0.1845824909677512</v>
      </c>
      <c r="O25">
        <f t="shared" si="0"/>
        <v>3.3752297245506171E-2</v>
      </c>
      <c r="P25">
        <f t="shared" si="3"/>
        <v>1969</v>
      </c>
      <c r="Q25" s="2">
        <f>E25+Elab!E25</f>
        <v>81153</v>
      </c>
      <c r="R25">
        <f>SUM($S$9:S25)</f>
        <v>0.18054774121044187</v>
      </c>
      <c r="S25">
        <f t="shared" si="1"/>
        <v>1.681743776379243E-2</v>
      </c>
      <c r="AA25" s="2"/>
    </row>
    <row r="26" spans="1:27" x14ac:dyDescent="0.25">
      <c r="A26">
        <v>1997</v>
      </c>
      <c r="C26" s="2">
        <v>72097</v>
      </c>
      <c r="D26">
        <v>53</v>
      </c>
      <c r="E26" s="2">
        <v>6254</v>
      </c>
      <c r="F26">
        <v>61</v>
      </c>
      <c r="G26" s="2">
        <v>78351</v>
      </c>
      <c r="H26">
        <v>53.6</v>
      </c>
      <c r="L26">
        <f t="shared" si="2"/>
        <v>27</v>
      </c>
      <c r="M26" s="2">
        <f>C26+Elab!C26</f>
        <v>221996</v>
      </c>
      <c r="N26">
        <f>SUM($O$9:O26)</f>
        <v>0.21672488840812779</v>
      </c>
      <c r="O26">
        <f t="shared" si="0"/>
        <v>3.2142397440376586E-2</v>
      </c>
      <c r="P26">
        <f t="shared" si="3"/>
        <v>1971</v>
      </c>
      <c r="Q26" s="2">
        <f>E26+Elab!E26</f>
        <v>60603</v>
      </c>
      <c r="R26">
        <f>SUM($S$9:S26)</f>
        <v>0.19310657675317119</v>
      </c>
      <c r="S26">
        <f t="shared" si="1"/>
        <v>1.2558835542729322E-2</v>
      </c>
      <c r="AA26" s="2"/>
    </row>
    <row r="27" spans="1:27" x14ac:dyDescent="0.25">
      <c r="A27">
        <v>1998</v>
      </c>
      <c r="C27" s="2">
        <v>29368</v>
      </c>
      <c r="D27">
        <v>57.1</v>
      </c>
      <c r="E27" s="2">
        <v>4690</v>
      </c>
      <c r="F27">
        <v>62.4</v>
      </c>
      <c r="G27" s="2">
        <v>34058</v>
      </c>
      <c r="H27">
        <v>57.9</v>
      </c>
      <c r="L27">
        <f t="shared" si="2"/>
        <v>26</v>
      </c>
      <c r="M27" s="2">
        <f>C27+Elab!C27</f>
        <v>123151</v>
      </c>
      <c r="N27">
        <f>SUM($O$9:O27)</f>
        <v>0.23455569791451447</v>
      </c>
      <c r="O27">
        <f t="shared" si="0"/>
        <v>1.7830809506386679E-2</v>
      </c>
      <c r="P27">
        <f t="shared" si="3"/>
        <v>1966.9</v>
      </c>
      <c r="Q27" s="2">
        <f>E27+Elab!E27</f>
        <v>91875</v>
      </c>
      <c r="R27">
        <f>SUM($S$9:S27)</f>
        <v>0.21214594799697523</v>
      </c>
      <c r="S27">
        <f t="shared" si="1"/>
        <v>1.9039371243804046E-2</v>
      </c>
      <c r="AA27" s="2"/>
    </row>
    <row r="28" spans="1:27" x14ac:dyDescent="0.25">
      <c r="A28">
        <v>1999</v>
      </c>
      <c r="C28" s="2">
        <v>37195</v>
      </c>
      <c r="D28">
        <v>56.1</v>
      </c>
      <c r="E28" s="2">
        <v>5418</v>
      </c>
      <c r="F28">
        <v>62.1</v>
      </c>
      <c r="G28" s="2">
        <v>42613</v>
      </c>
      <c r="H28">
        <v>56.8</v>
      </c>
      <c r="L28">
        <f t="shared" si="2"/>
        <v>25</v>
      </c>
      <c r="M28" s="2">
        <f>C28+Elab!C28</f>
        <v>167809</v>
      </c>
      <c r="N28">
        <f>SUM($O$9:O28)</f>
        <v>0.25885245809069851</v>
      </c>
      <c r="O28">
        <f t="shared" si="0"/>
        <v>2.4296760176184054E-2</v>
      </c>
      <c r="P28">
        <f t="shared" si="3"/>
        <v>1967.9</v>
      </c>
      <c r="Q28" s="2">
        <f>E28+Elab!E28</f>
        <v>88715</v>
      </c>
      <c r="R28">
        <f>SUM($S$9:S28)</f>
        <v>0.23053046848561823</v>
      </c>
      <c r="S28">
        <f t="shared" si="1"/>
        <v>1.8384520488643002E-2</v>
      </c>
      <c r="AA28" s="2"/>
    </row>
    <row r="29" spans="1:27" x14ac:dyDescent="0.25">
      <c r="A29">
        <v>2000</v>
      </c>
      <c r="C29" s="2">
        <v>34499</v>
      </c>
      <c r="D29">
        <v>57</v>
      </c>
      <c r="E29" s="2">
        <v>6297</v>
      </c>
      <c r="F29">
        <v>62.5</v>
      </c>
      <c r="G29" s="2">
        <v>40796</v>
      </c>
      <c r="H29">
        <v>57.8</v>
      </c>
      <c r="L29">
        <f t="shared" si="2"/>
        <v>24</v>
      </c>
      <c r="M29" s="2">
        <f>C29+Elab!C29</f>
        <v>144421</v>
      </c>
      <c r="N29">
        <f>SUM($O$9:O29)</f>
        <v>0.27976291224634375</v>
      </c>
      <c r="O29">
        <f t="shared" si="0"/>
        <v>2.0910454155645269E-2</v>
      </c>
      <c r="P29">
        <f t="shared" si="3"/>
        <v>1967</v>
      </c>
      <c r="Q29" s="2">
        <f>E29+Elab!E29</f>
        <v>71770</v>
      </c>
      <c r="R29">
        <f>SUM($S$9:S29)</f>
        <v>0.24540345541533595</v>
      </c>
      <c r="S29">
        <f t="shared" si="1"/>
        <v>1.4872986929717728E-2</v>
      </c>
      <c r="AA29" s="2"/>
    </row>
    <row r="30" spans="1:27" x14ac:dyDescent="0.25">
      <c r="A30">
        <v>2001</v>
      </c>
      <c r="C30" s="2">
        <v>25751</v>
      </c>
      <c r="D30">
        <v>58.1</v>
      </c>
      <c r="E30" s="2">
        <v>6104</v>
      </c>
      <c r="F30">
        <v>62.7</v>
      </c>
      <c r="G30" s="2">
        <v>31855</v>
      </c>
      <c r="H30">
        <v>59</v>
      </c>
      <c r="L30">
        <f t="shared" si="2"/>
        <v>23</v>
      </c>
      <c r="M30" s="2">
        <f>C30+Elab!C30</f>
        <v>171245</v>
      </c>
      <c r="N30">
        <f>SUM($O$9:O30)</f>
        <v>0.30455716461880672</v>
      </c>
      <c r="O30">
        <f t="shared" si="0"/>
        <v>2.4794252372462966E-2</v>
      </c>
      <c r="P30">
        <f t="shared" si="3"/>
        <v>1965.9</v>
      </c>
      <c r="Q30" s="2">
        <f>E30+Elab!E30</f>
        <v>130827</v>
      </c>
      <c r="R30">
        <f>SUM($S$9:S30)</f>
        <v>0.272514898372758</v>
      </c>
      <c r="S30">
        <f t="shared" si="1"/>
        <v>2.7111442957422061E-2</v>
      </c>
      <c r="AA30" s="2"/>
    </row>
    <row r="31" spans="1:27" x14ac:dyDescent="0.25">
      <c r="A31">
        <v>2002</v>
      </c>
      <c r="C31" s="2">
        <v>25195</v>
      </c>
      <c r="D31">
        <v>57.6</v>
      </c>
      <c r="E31" s="2">
        <v>8658</v>
      </c>
      <c r="F31">
        <v>63.4</v>
      </c>
      <c r="G31" s="2">
        <v>33853</v>
      </c>
      <c r="H31">
        <v>59.1</v>
      </c>
      <c r="L31">
        <f t="shared" si="2"/>
        <v>22</v>
      </c>
      <c r="M31" s="2">
        <f>C31+Elab!C31</f>
        <v>181464</v>
      </c>
      <c r="N31">
        <f>SUM($O$9:O31)</f>
        <v>0.33083100743183264</v>
      </c>
      <c r="O31">
        <f t="shared" si="0"/>
        <v>2.6273842813025899E-2</v>
      </c>
      <c r="P31">
        <f t="shared" si="3"/>
        <v>1966.4</v>
      </c>
      <c r="Q31" s="2">
        <f>E31+Elab!E31</f>
        <v>138901</v>
      </c>
      <c r="R31">
        <f>SUM($S$9:S31)</f>
        <v>0.30129952645586683</v>
      </c>
      <c r="S31">
        <f t="shared" si="1"/>
        <v>2.8784628083108849E-2</v>
      </c>
      <c r="AA31" s="2"/>
    </row>
    <row r="32" spans="1:27" x14ac:dyDescent="0.25">
      <c r="A32">
        <v>2003</v>
      </c>
      <c r="C32" s="2">
        <v>30464</v>
      </c>
      <c r="D32">
        <v>57.9</v>
      </c>
      <c r="E32" s="2">
        <v>10859</v>
      </c>
      <c r="F32">
        <v>63.6</v>
      </c>
      <c r="G32" s="2">
        <v>41323</v>
      </c>
      <c r="H32">
        <v>59.4</v>
      </c>
      <c r="L32">
        <f t="shared" si="2"/>
        <v>21</v>
      </c>
      <c r="M32" s="2">
        <f>C32+Elab!C32</f>
        <v>197406</v>
      </c>
      <c r="N32">
        <f>SUM($O$9:O32)</f>
        <v>0.35941306345588253</v>
      </c>
      <c r="O32">
        <f t="shared" si="0"/>
        <v>2.8582056024049896E-2</v>
      </c>
      <c r="P32">
        <f t="shared" si="3"/>
        <v>1966.1</v>
      </c>
      <c r="Q32" s="2">
        <f>E32+Elab!E32</f>
        <v>149575</v>
      </c>
      <c r="R32">
        <f>SUM($S$9:S32)</f>
        <v>0.33229614091890891</v>
      </c>
      <c r="S32">
        <f t="shared" si="1"/>
        <v>3.0996614463042069E-2</v>
      </c>
      <c r="AA32" s="2"/>
    </row>
    <row r="33" spans="1:27" x14ac:dyDescent="0.25">
      <c r="A33">
        <v>2004</v>
      </c>
      <c r="C33" s="2">
        <v>29865</v>
      </c>
      <c r="D33">
        <v>58.1</v>
      </c>
      <c r="E33" s="2">
        <v>11849</v>
      </c>
      <c r="F33">
        <v>63.7</v>
      </c>
      <c r="G33" s="2">
        <v>41714</v>
      </c>
      <c r="H33">
        <v>59.7</v>
      </c>
      <c r="L33">
        <f t="shared" si="2"/>
        <v>20</v>
      </c>
      <c r="M33" s="2">
        <f>C33+Elab!C33</f>
        <v>211862</v>
      </c>
      <c r="N33">
        <f>SUM($O$9:O33)</f>
        <v>0.39008817745123858</v>
      </c>
      <c r="O33">
        <f t="shared" si="0"/>
        <v>3.0675113995356065E-2</v>
      </c>
      <c r="P33">
        <f t="shared" si="3"/>
        <v>1965.9</v>
      </c>
      <c r="Q33" s="2">
        <f>E33+Elab!E33</f>
        <v>157444</v>
      </c>
      <c r="R33">
        <f>SUM($S$9:S33)</f>
        <v>0.36492345810105298</v>
      </c>
      <c r="S33">
        <f t="shared" si="1"/>
        <v>3.2627317182144046E-2</v>
      </c>
      <c r="AA33" s="2"/>
    </row>
    <row r="34" spans="1:27" x14ac:dyDescent="0.25">
      <c r="A34">
        <v>2005</v>
      </c>
      <c r="C34" s="2">
        <v>31135</v>
      </c>
      <c r="D34">
        <v>59</v>
      </c>
      <c r="E34" s="2">
        <v>11943</v>
      </c>
      <c r="F34">
        <v>64.2</v>
      </c>
      <c r="G34" s="2">
        <v>43078</v>
      </c>
      <c r="H34">
        <v>60.4</v>
      </c>
      <c r="L34">
        <f t="shared" si="2"/>
        <v>19</v>
      </c>
      <c r="M34" s="2">
        <f>C34+Elab!C34</f>
        <v>153055</v>
      </c>
      <c r="N34">
        <f>SUM($O$9:O34)</f>
        <v>0.41224873277762664</v>
      </c>
      <c r="O34">
        <f t="shared" si="0"/>
        <v>2.2160555326388037E-2</v>
      </c>
      <c r="P34">
        <f t="shared" si="3"/>
        <v>1965</v>
      </c>
      <c r="Q34" s="2">
        <f>E34+Elab!E34</f>
        <v>156561</v>
      </c>
      <c r="R34">
        <f>SUM($S$9:S34)</f>
        <v>0.39736779008800488</v>
      </c>
      <c r="S34">
        <f t="shared" si="1"/>
        <v>3.2444331986951888E-2</v>
      </c>
      <c r="AA34" s="2"/>
    </row>
    <row r="35" spans="1:27" x14ac:dyDescent="0.25">
      <c r="A35">
        <v>2006</v>
      </c>
      <c r="C35" s="2">
        <v>55259</v>
      </c>
      <c r="D35">
        <v>58.6</v>
      </c>
      <c r="E35" s="2">
        <v>15649</v>
      </c>
      <c r="F35">
        <v>63.8</v>
      </c>
      <c r="G35" s="2">
        <v>70908</v>
      </c>
      <c r="H35">
        <v>59.8</v>
      </c>
      <c r="L35">
        <f t="shared" si="2"/>
        <v>18</v>
      </c>
      <c r="M35" s="2">
        <f>C35+Elab!C35</f>
        <v>238757</v>
      </c>
      <c r="N35">
        <f>SUM($O$9:O35)</f>
        <v>0.44681792495078287</v>
      </c>
      <c r="O35">
        <f t="shared" si="0"/>
        <v>3.4569192173156245E-2</v>
      </c>
      <c r="P35">
        <f t="shared" si="3"/>
        <v>1965.4</v>
      </c>
      <c r="Q35" s="2">
        <f>E35+Elab!E35</f>
        <v>201352</v>
      </c>
      <c r="R35">
        <f>SUM($S$9:S35)</f>
        <v>0.4390942170668613</v>
      </c>
      <c r="S35">
        <f t="shared" si="1"/>
        <v>4.1726426978856403E-2</v>
      </c>
      <c r="AA35" s="2"/>
    </row>
    <row r="36" spans="1:27" x14ac:dyDescent="0.25">
      <c r="A36">
        <v>2007</v>
      </c>
      <c r="C36" s="2">
        <v>75023</v>
      </c>
      <c r="D36">
        <v>59.1</v>
      </c>
      <c r="E36" s="2">
        <v>16493</v>
      </c>
      <c r="F36">
        <v>63.8</v>
      </c>
      <c r="G36" s="2">
        <v>91516</v>
      </c>
      <c r="H36">
        <v>59.9</v>
      </c>
      <c r="L36">
        <f t="shared" si="2"/>
        <v>17</v>
      </c>
      <c r="M36" s="2">
        <f>C36+Elab!C36</f>
        <v>227891</v>
      </c>
      <c r="N36">
        <f>SUM($O$9:O36)</f>
        <v>0.47981384872907107</v>
      </c>
      <c r="O36">
        <f t="shared" si="0"/>
        <v>3.2995923778288173E-2</v>
      </c>
      <c r="P36">
        <f t="shared" si="3"/>
        <v>1964.9</v>
      </c>
      <c r="Q36" s="2">
        <f>E36+Elab!E36</f>
        <v>197732</v>
      </c>
      <c r="R36">
        <f>SUM($S$9:S36)</f>
        <v>0.48007046691480537</v>
      </c>
      <c r="S36">
        <f t="shared" si="1"/>
        <v>4.0976249847944068E-2</v>
      </c>
      <c r="AA36" s="2"/>
    </row>
    <row r="37" spans="1:27" x14ac:dyDescent="0.25">
      <c r="A37">
        <v>2008</v>
      </c>
      <c r="C37" s="2">
        <v>46526</v>
      </c>
      <c r="D37">
        <v>58.9</v>
      </c>
      <c r="E37" s="2">
        <v>14418</v>
      </c>
      <c r="F37">
        <v>64.099999999999994</v>
      </c>
      <c r="G37" s="2">
        <v>60944</v>
      </c>
      <c r="H37">
        <v>60.1</v>
      </c>
      <c r="L37">
        <f t="shared" si="2"/>
        <v>16</v>
      </c>
      <c r="M37" s="2">
        <f>C37+Elab!C37</f>
        <v>233362</v>
      </c>
      <c r="N37">
        <f>SUM($O$9:O37)</f>
        <v>0.51360190865574162</v>
      </c>
      <c r="O37">
        <f t="shared" si="0"/>
        <v>3.3788059926670576E-2</v>
      </c>
      <c r="P37">
        <f t="shared" si="3"/>
        <v>1965.1</v>
      </c>
      <c r="Q37" s="2">
        <f>E37+Elab!E37</f>
        <v>108113</v>
      </c>
      <c r="R37">
        <f>SUM($S$9:S37)</f>
        <v>0.50247485922263002</v>
      </c>
      <c r="S37">
        <f t="shared" si="1"/>
        <v>2.2404392307824615E-2</v>
      </c>
      <c r="AA37" s="2"/>
    </row>
    <row r="38" spans="1:27" x14ac:dyDescent="0.25">
      <c r="A38">
        <v>2009</v>
      </c>
      <c r="C38" s="2">
        <v>53875</v>
      </c>
      <c r="D38">
        <v>59.8</v>
      </c>
      <c r="E38" s="2">
        <v>20474</v>
      </c>
      <c r="F38">
        <v>63.9</v>
      </c>
      <c r="G38" s="2">
        <v>74349</v>
      </c>
      <c r="H38">
        <v>60.9</v>
      </c>
      <c r="L38">
        <f t="shared" si="2"/>
        <v>15</v>
      </c>
      <c r="M38" s="2">
        <f>C38+Elab!C38</f>
        <v>152680</v>
      </c>
      <c r="N38">
        <f>SUM($O$9:O38)</f>
        <v>0.53570816841356017</v>
      </c>
      <c r="O38">
        <f t="shared" si="0"/>
        <v>2.2106259757818599E-2</v>
      </c>
      <c r="P38">
        <f t="shared" si="3"/>
        <v>1964.2</v>
      </c>
      <c r="Q38" s="2">
        <f>E38+Elab!E38</f>
        <v>186302</v>
      </c>
      <c r="R38">
        <f>SUM($S$9:S38)</f>
        <v>0.54108245586440618</v>
      </c>
      <c r="S38">
        <f t="shared" si="1"/>
        <v>3.8607596641776119E-2</v>
      </c>
      <c r="AA38" s="2"/>
    </row>
    <row r="39" spans="1:27" x14ac:dyDescent="0.25">
      <c r="A39">
        <v>2010</v>
      </c>
      <c r="C39" s="2">
        <v>59552</v>
      </c>
      <c r="D39">
        <v>60.1</v>
      </c>
      <c r="E39" s="2">
        <v>19619</v>
      </c>
      <c r="F39">
        <v>64.5</v>
      </c>
      <c r="G39" s="2">
        <v>79171</v>
      </c>
      <c r="H39">
        <v>61.2</v>
      </c>
      <c r="L39">
        <f t="shared" si="2"/>
        <v>14</v>
      </c>
      <c r="M39" s="2">
        <f>C39+Elab!C39</f>
        <v>222422</v>
      </c>
      <c r="N39">
        <f>SUM($O$9:O39)</f>
        <v>0.56791224561983167</v>
      </c>
      <c r="O39">
        <f t="shared" si="0"/>
        <v>3.220407720627147E-2</v>
      </c>
      <c r="P39">
        <f t="shared" si="3"/>
        <v>1963.9</v>
      </c>
      <c r="Q39" s="2">
        <f>E39+Elab!E39</f>
        <v>180805</v>
      </c>
      <c r="R39">
        <f>SUM($S$9:S39)</f>
        <v>0.57855090231595441</v>
      </c>
      <c r="S39">
        <f t="shared" si="1"/>
        <v>3.746844645154819E-2</v>
      </c>
      <c r="AA39" s="2"/>
    </row>
    <row r="40" spans="1:27" x14ac:dyDescent="0.25">
      <c r="A40">
        <v>2011</v>
      </c>
      <c r="C40" s="2">
        <v>63446</v>
      </c>
      <c r="D40">
        <v>60.5</v>
      </c>
      <c r="E40" s="2">
        <v>17956</v>
      </c>
      <c r="F40">
        <v>64</v>
      </c>
      <c r="G40" s="2">
        <v>81402</v>
      </c>
      <c r="H40">
        <v>61.3</v>
      </c>
      <c r="L40">
        <f t="shared" si="2"/>
        <v>13</v>
      </c>
      <c r="M40" s="2">
        <f>C40+Elab!C40</f>
        <v>203844</v>
      </c>
      <c r="N40">
        <f>SUM($O$9:O40)</f>
        <v>0.59742644796508171</v>
      </c>
      <c r="O40">
        <f t="shared" si="0"/>
        <v>2.951420234525003E-2</v>
      </c>
      <c r="P40">
        <f t="shared" si="3"/>
        <v>1963.5</v>
      </c>
      <c r="Q40" s="2">
        <f>E40+Elab!E40</f>
        <v>128429</v>
      </c>
      <c r="R40">
        <f>SUM($S$9:S40)</f>
        <v>0.6051654047319599</v>
      </c>
      <c r="S40">
        <f t="shared" si="1"/>
        <v>2.6614502416005548E-2</v>
      </c>
      <c r="AA40" s="2"/>
    </row>
    <row r="41" spans="1:27" x14ac:dyDescent="0.25">
      <c r="A41">
        <v>2012</v>
      </c>
      <c r="C41" s="2">
        <v>53439</v>
      </c>
      <c r="D41">
        <v>60.6</v>
      </c>
      <c r="E41" s="2">
        <v>18459</v>
      </c>
      <c r="F41">
        <v>64.2</v>
      </c>
      <c r="G41" s="2">
        <v>71898</v>
      </c>
      <c r="H41">
        <v>61.5</v>
      </c>
      <c r="L41">
        <f t="shared" si="2"/>
        <v>12</v>
      </c>
      <c r="M41" s="2">
        <f>C41+Elab!C41</f>
        <v>168253</v>
      </c>
      <c r="N41">
        <f>SUM($O$9:O41)</f>
        <v>0.621787494094452</v>
      </c>
      <c r="O41">
        <f t="shared" si="0"/>
        <v>2.4361046129370269E-2</v>
      </c>
      <c r="P41">
        <f t="shared" si="3"/>
        <v>1963.4</v>
      </c>
      <c r="Q41" s="2">
        <f>E41+Elab!E41</f>
        <v>148053</v>
      </c>
      <c r="R41">
        <f>SUM($S$9:S41)</f>
        <v>0.63584661323001612</v>
      </c>
      <c r="S41">
        <f t="shared" si="1"/>
        <v>3.0681208498056275E-2</v>
      </c>
      <c r="AA41" s="2"/>
    </row>
    <row r="42" spans="1:27" x14ac:dyDescent="0.25">
      <c r="A42">
        <v>2013</v>
      </c>
      <c r="C42" s="2">
        <v>29102</v>
      </c>
      <c r="D42">
        <v>60.8</v>
      </c>
      <c r="E42" s="2">
        <v>9955</v>
      </c>
      <c r="F42">
        <v>64.8</v>
      </c>
      <c r="G42" s="2">
        <v>39057</v>
      </c>
      <c r="H42">
        <v>61.8</v>
      </c>
      <c r="L42">
        <f t="shared" si="2"/>
        <v>11</v>
      </c>
      <c r="M42" s="2">
        <f>C42+Elab!C42</f>
        <v>130408</v>
      </c>
      <c r="N42">
        <f>SUM($O$9:O42)</f>
        <v>0.6406690314437945</v>
      </c>
      <c r="O42">
        <f t="shared" si="0"/>
        <v>1.8881537349342465E-2</v>
      </c>
      <c r="P42">
        <f t="shared" si="3"/>
        <v>1963.2</v>
      </c>
      <c r="Q42" s="2">
        <f>E42+Elab!E42</f>
        <v>116571</v>
      </c>
      <c r="R42">
        <f>SUM($S$9:S42)</f>
        <v>0.66000376746415468</v>
      </c>
      <c r="S42">
        <f t="shared" si="1"/>
        <v>2.4157154234138573E-2</v>
      </c>
      <c r="AA42" s="2"/>
    </row>
    <row r="43" spans="1:27" x14ac:dyDescent="0.25">
      <c r="A43">
        <v>2014</v>
      </c>
      <c r="C43" s="2">
        <v>38863</v>
      </c>
      <c r="D43">
        <v>61.5</v>
      </c>
      <c r="E43" s="2">
        <v>12640</v>
      </c>
      <c r="F43">
        <v>65.400000000000006</v>
      </c>
      <c r="G43" s="2">
        <v>51503</v>
      </c>
      <c r="H43">
        <v>62.4</v>
      </c>
      <c r="L43">
        <f t="shared" si="2"/>
        <v>10</v>
      </c>
      <c r="M43" s="2">
        <f>C43+Elab!C43</f>
        <v>125552</v>
      </c>
      <c r="N43">
        <f>SUM($O$9:O43)</f>
        <v>0.65884747737720839</v>
      </c>
      <c r="O43">
        <f t="shared" si="0"/>
        <v>1.8178445933413941E-2</v>
      </c>
      <c r="P43">
        <f t="shared" si="3"/>
        <v>1962.5</v>
      </c>
      <c r="Q43" s="2">
        <f>E43+Elab!E43</f>
        <v>107931</v>
      </c>
      <c r="R43">
        <f>SUM($S$9:S43)</f>
        <v>0.68237044368418209</v>
      </c>
      <c r="S43">
        <f t="shared" si="1"/>
        <v>2.2366676220027366E-2</v>
      </c>
      <c r="AA43" s="2"/>
    </row>
    <row r="44" spans="1:27" x14ac:dyDescent="0.25">
      <c r="A44">
        <v>2015</v>
      </c>
      <c r="C44" s="2">
        <v>66404</v>
      </c>
      <c r="D44">
        <v>61.3</v>
      </c>
      <c r="E44" s="2">
        <v>13136</v>
      </c>
      <c r="F44">
        <v>65.3</v>
      </c>
      <c r="G44" s="2">
        <v>79540</v>
      </c>
      <c r="H44">
        <v>62</v>
      </c>
      <c r="L44">
        <f t="shared" si="2"/>
        <v>9</v>
      </c>
      <c r="M44" s="2">
        <f>C44+Elab!C44</f>
        <v>224495</v>
      </c>
      <c r="N44">
        <f>SUM($O$9:O44)</f>
        <v>0.69135170048653172</v>
      </c>
      <c r="O44">
        <f t="shared" si="0"/>
        <v>3.2504223109323334E-2</v>
      </c>
      <c r="P44">
        <f t="shared" si="3"/>
        <v>1962.7</v>
      </c>
      <c r="Q44" s="2">
        <f>E44+Elab!E44</f>
        <v>122152</v>
      </c>
      <c r="R44">
        <f>SUM($S$9:S44)</f>
        <v>0.7076841555336858</v>
      </c>
      <c r="S44">
        <f t="shared" si="1"/>
        <v>2.5313711849503692E-2</v>
      </c>
      <c r="AA44" s="2"/>
    </row>
    <row r="45" spans="1:27" x14ac:dyDescent="0.25">
      <c r="A45">
        <v>2016</v>
      </c>
      <c r="C45" s="2">
        <v>54171</v>
      </c>
      <c r="D45">
        <v>61.6</v>
      </c>
      <c r="E45" s="2">
        <v>9557</v>
      </c>
      <c r="F45">
        <v>64.900000000000006</v>
      </c>
      <c r="G45" s="2">
        <v>63728</v>
      </c>
      <c r="H45">
        <v>62.1</v>
      </c>
      <c r="L45">
        <f t="shared" si="2"/>
        <v>8</v>
      </c>
      <c r="M45" s="2">
        <f>C45+Elab!C45</f>
        <v>176622</v>
      </c>
      <c r="N45">
        <f>SUM($O$9:O45)</f>
        <v>0.716924478918189</v>
      </c>
      <c r="O45">
        <f t="shared" si="0"/>
        <v>2.5572778431657298E-2</v>
      </c>
      <c r="P45">
        <f t="shared" si="3"/>
        <v>1962.4</v>
      </c>
      <c r="Q45" s="2">
        <f>E45+Elab!E45</f>
        <v>95704</v>
      </c>
      <c r="R45">
        <f>SUM($S$9:S45)</f>
        <v>0.72751701523999357</v>
      </c>
      <c r="S45">
        <f t="shared" si="1"/>
        <v>1.9832859706307725E-2</v>
      </c>
      <c r="AA45" s="2"/>
    </row>
    <row r="46" spans="1:27" x14ac:dyDescent="0.25">
      <c r="A46">
        <v>2017</v>
      </c>
      <c r="C46" s="2">
        <v>59307</v>
      </c>
      <c r="D46">
        <v>62.2</v>
      </c>
      <c r="E46" s="2">
        <v>15810</v>
      </c>
      <c r="F46">
        <v>65.900000000000006</v>
      </c>
      <c r="G46" s="2">
        <v>75117</v>
      </c>
      <c r="H46">
        <v>63</v>
      </c>
      <c r="L46">
        <f t="shared" si="2"/>
        <v>7</v>
      </c>
      <c r="M46" s="2">
        <f>C46+Elab!C46</f>
        <v>220912</v>
      </c>
      <c r="N46">
        <f>SUM($O$9:O46)</f>
        <v>0.74890992596835415</v>
      </c>
      <c r="O46">
        <f t="shared" si="0"/>
        <v>3.1985447050165199E-2</v>
      </c>
      <c r="P46">
        <f t="shared" si="3"/>
        <v>1961.8</v>
      </c>
      <c r="Q46" s="2">
        <f>E46+Elab!E46</f>
        <v>143849</v>
      </c>
      <c r="R46">
        <f>SUM($S$9:S46)</f>
        <v>0.75732702355618375</v>
      </c>
      <c r="S46">
        <f t="shared" si="1"/>
        <v>2.9810008316190129E-2</v>
      </c>
      <c r="AA46" s="2"/>
    </row>
    <row r="47" spans="1:27" x14ac:dyDescent="0.25">
      <c r="A47">
        <v>2018</v>
      </c>
      <c r="C47" s="2">
        <v>73050</v>
      </c>
      <c r="D47">
        <v>62.4</v>
      </c>
      <c r="E47" s="2">
        <v>31802</v>
      </c>
      <c r="F47">
        <v>66.400000000000006</v>
      </c>
      <c r="G47" s="2">
        <v>104852</v>
      </c>
      <c r="H47">
        <v>63.6</v>
      </c>
      <c r="L47">
        <f t="shared" si="2"/>
        <v>6</v>
      </c>
      <c r="M47" s="2">
        <f>C47+Elab!C47</f>
        <v>239220</v>
      </c>
      <c r="N47">
        <f>SUM($O$9:O47)</f>
        <v>0.78354615507017078</v>
      </c>
      <c r="O47">
        <f t="shared" si="0"/>
        <v>3.4636229101816643E-2</v>
      </c>
      <c r="P47">
        <f t="shared" si="3"/>
        <v>1961.6</v>
      </c>
      <c r="Q47" s="2">
        <f>E47+Elab!E47</f>
        <v>156992</v>
      </c>
      <c r="R47">
        <f>SUM($S$9:S47)</f>
        <v>0.7898606722125896</v>
      </c>
      <c r="S47">
        <f t="shared" si="1"/>
        <v>3.2533648656405817E-2</v>
      </c>
      <c r="AA47" s="2"/>
    </row>
    <row r="48" spans="1:27" x14ac:dyDescent="0.25">
      <c r="A48">
        <v>2019</v>
      </c>
      <c r="C48" s="2">
        <v>91791</v>
      </c>
      <c r="D48">
        <v>63.2</v>
      </c>
      <c r="E48" s="2">
        <v>20148</v>
      </c>
      <c r="F48">
        <v>66.8</v>
      </c>
      <c r="G48" s="2">
        <v>111939</v>
      </c>
      <c r="H48">
        <v>63.8</v>
      </c>
      <c r="L48">
        <f t="shared" si="2"/>
        <v>5</v>
      </c>
      <c r="M48" s="2">
        <f>C48+Elab!C48</f>
        <v>326177</v>
      </c>
      <c r="N48">
        <f>SUM($O$9:O48)</f>
        <v>0.83077273018823472</v>
      </c>
      <c r="O48">
        <f t="shared" si="0"/>
        <v>4.7226575118063906E-2</v>
      </c>
      <c r="P48">
        <f t="shared" si="3"/>
        <v>1960.8</v>
      </c>
      <c r="Q48" s="2">
        <f>E48+Elab!E48</f>
        <v>121240</v>
      </c>
      <c r="R48">
        <f>SUM($S$9:S48)</f>
        <v>0.81498538916060381</v>
      </c>
      <c r="S48">
        <f t="shared" si="1"/>
        <v>2.5124716948014176E-2</v>
      </c>
      <c r="AA48" s="2"/>
    </row>
    <row r="49" spans="1:36" x14ac:dyDescent="0.25">
      <c r="A49">
        <v>2020</v>
      </c>
      <c r="C49" s="2">
        <v>93674</v>
      </c>
      <c r="D49">
        <v>63</v>
      </c>
      <c r="E49" s="2">
        <v>29245</v>
      </c>
      <c r="F49">
        <v>66.900000000000006</v>
      </c>
      <c r="G49" s="2">
        <v>122919</v>
      </c>
      <c r="H49">
        <v>63.9</v>
      </c>
      <c r="L49">
        <f t="shared" si="2"/>
        <v>4</v>
      </c>
      <c r="M49" s="2">
        <f>C49+Elab!C49</f>
        <v>323787</v>
      </c>
      <c r="N49">
        <f>SUM($O$9:O49)</f>
        <v>0.87765326154928269</v>
      </c>
      <c r="O49">
        <f t="shared" si="0"/>
        <v>4.6880531361048014E-2</v>
      </c>
      <c r="P49">
        <f t="shared" si="3"/>
        <v>1961</v>
      </c>
      <c r="Q49" s="2">
        <f>E49+Elab!E49</f>
        <v>212611</v>
      </c>
      <c r="R49">
        <f>SUM($S$9:S49)</f>
        <v>0.85904503280159883</v>
      </c>
      <c r="S49">
        <f t="shared" si="1"/>
        <v>4.4059643640995065E-2</v>
      </c>
      <c r="AA49" s="2"/>
    </row>
    <row r="50" spans="1:36" x14ac:dyDescent="0.25">
      <c r="A50">
        <v>2021</v>
      </c>
      <c r="C50" s="2">
        <v>90667</v>
      </c>
      <c r="D50">
        <v>62.7</v>
      </c>
      <c r="E50" s="2">
        <v>27642</v>
      </c>
      <c r="F50">
        <v>67.2</v>
      </c>
      <c r="G50" s="2">
        <v>118309</v>
      </c>
      <c r="H50">
        <v>63.7</v>
      </c>
      <c r="L50">
        <f t="shared" si="2"/>
        <v>3</v>
      </c>
      <c r="M50" s="2">
        <f>C50+Elab!C50</f>
        <v>327453</v>
      </c>
      <c r="N50">
        <f>SUM($O$9:O50)</f>
        <v>0.92506458638866551</v>
      </c>
      <c r="O50">
        <f t="shared" si="0"/>
        <v>4.7411324839382846E-2</v>
      </c>
      <c r="P50">
        <f t="shared" si="3"/>
        <v>1961.3</v>
      </c>
      <c r="Q50" s="2">
        <f>E50+Elab!E50</f>
        <v>227981</v>
      </c>
      <c r="R50">
        <f>SUM($S$9:S50)</f>
        <v>0.90628982078019682</v>
      </c>
      <c r="S50">
        <f t="shared" si="1"/>
        <v>4.7244787978597984E-2</v>
      </c>
      <c r="AA50" s="2"/>
    </row>
    <row r="51" spans="1:36" x14ac:dyDescent="0.25">
      <c r="A51">
        <v>2022</v>
      </c>
      <c r="C51" s="2">
        <v>73526</v>
      </c>
      <c r="D51">
        <v>62.3</v>
      </c>
      <c r="E51" s="2">
        <v>28039</v>
      </c>
      <c r="F51">
        <v>67.3</v>
      </c>
      <c r="G51" s="2">
        <v>101565</v>
      </c>
      <c r="H51">
        <v>63.7</v>
      </c>
      <c r="L51">
        <f t="shared" si="2"/>
        <v>2</v>
      </c>
      <c r="M51" s="2">
        <f>C51+Elab!C51</f>
        <v>286685</v>
      </c>
      <c r="N51">
        <f>SUM($O$9:O51)</f>
        <v>0.96657318658954461</v>
      </c>
      <c r="O51">
        <f t="shared" si="0"/>
        <v>4.1508600200879125E-2</v>
      </c>
      <c r="P51">
        <f t="shared" si="3"/>
        <v>1961.7</v>
      </c>
      <c r="Q51" s="2">
        <f>E51+Elab!E51</f>
        <v>236493</v>
      </c>
      <c r="R51">
        <f>SUM($S$9:S51)</f>
        <v>0.95529856117269696</v>
      </c>
      <c r="S51">
        <f t="shared" si="1"/>
        <v>4.9008740392500139E-2</v>
      </c>
      <c r="AA51" s="2"/>
    </row>
    <row r="52" spans="1:36" x14ac:dyDescent="0.25">
      <c r="A52">
        <v>2023</v>
      </c>
      <c r="C52" s="2">
        <v>56891</v>
      </c>
      <c r="D52">
        <v>62.2</v>
      </c>
      <c r="E52" s="2">
        <v>27737</v>
      </c>
      <c r="F52">
        <v>67.3</v>
      </c>
      <c r="G52" s="2">
        <v>84628</v>
      </c>
      <c r="H52">
        <v>63.9</v>
      </c>
      <c r="L52">
        <f t="shared" si="2"/>
        <v>1</v>
      </c>
      <c r="M52" s="2">
        <f>C52+Elab!C52</f>
        <v>230867</v>
      </c>
      <c r="N52">
        <f>SUM($O$9:O52)</f>
        <v>0.99999999999999989</v>
      </c>
      <c r="O52">
        <f t="shared" si="0"/>
        <v>3.3426813410455239E-2</v>
      </c>
      <c r="P52">
        <f t="shared" si="3"/>
        <v>1961.8</v>
      </c>
      <c r="Q52" s="2">
        <f>E52+Elab!E52</f>
        <v>215708</v>
      </c>
      <c r="R52">
        <f>SUM($S$9:S52)</f>
        <v>1.0000000000000002</v>
      </c>
      <c r="S52">
        <f t="shared" si="1"/>
        <v>4.4701438827303215E-2</v>
      </c>
      <c r="AA52" s="2"/>
    </row>
    <row r="55" spans="1:36" x14ac:dyDescent="0.25"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</row>
    <row r="56" spans="1:36" x14ac:dyDescent="0.25">
      <c r="J56" s="3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3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3"/>
    </row>
    <row r="57" spans="1:36" x14ac:dyDescent="0.25">
      <c r="J57" s="3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3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3"/>
    </row>
    <row r="58" spans="1:36" x14ac:dyDescent="0.25">
      <c r="J58" s="3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3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3"/>
    </row>
    <row r="59" spans="1:36" x14ac:dyDescent="0.25">
      <c r="J59" s="3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3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3"/>
    </row>
    <row r="60" spans="1:36" x14ac:dyDescent="0.25">
      <c r="J60" s="3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3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3"/>
    </row>
    <row r="61" spans="1:36" x14ac:dyDescent="0.25">
      <c r="J61" s="3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3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3"/>
    </row>
    <row r="62" spans="1:36" x14ac:dyDescent="0.25">
      <c r="J62" s="3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3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3"/>
    </row>
    <row r="63" spans="1:36" x14ac:dyDescent="0.25">
      <c r="J63" s="3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3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3"/>
    </row>
    <row r="64" spans="1:36" x14ac:dyDescent="0.25">
      <c r="J64" s="3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3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3"/>
    </row>
    <row r="65" spans="10:36" x14ac:dyDescent="0.25">
      <c r="J65" s="3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3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3"/>
    </row>
    <row r="66" spans="10:36" x14ac:dyDescent="0.25">
      <c r="J66" s="3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3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3"/>
    </row>
    <row r="67" spans="10:36" x14ac:dyDescent="0.25">
      <c r="J67" s="3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3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3"/>
    </row>
    <row r="68" spans="10:36" x14ac:dyDescent="0.25">
      <c r="J68" s="3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3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3"/>
    </row>
    <row r="69" spans="10:36" x14ac:dyDescent="0.25">
      <c r="J69" s="3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3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3"/>
    </row>
    <row r="70" spans="10:36" x14ac:dyDescent="0.25">
      <c r="J70" s="3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3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3"/>
    </row>
    <row r="71" spans="10:36" x14ac:dyDescent="0.25">
      <c r="J71" s="3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3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3"/>
    </row>
    <row r="72" spans="10:36" x14ac:dyDescent="0.25">
      <c r="J72" s="3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3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3"/>
    </row>
    <row r="73" spans="10:36" x14ac:dyDescent="0.25">
      <c r="J73" s="3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3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3"/>
    </row>
    <row r="74" spans="10:36" x14ac:dyDescent="0.25">
      <c r="J74" s="3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3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3"/>
    </row>
    <row r="75" spans="10:36" x14ac:dyDescent="0.25">
      <c r="J75" s="3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3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3"/>
    </row>
    <row r="76" spans="10:36" x14ac:dyDescent="0.25">
      <c r="J76" s="3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3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3"/>
    </row>
    <row r="77" spans="10:36" x14ac:dyDescent="0.25">
      <c r="J77" s="3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3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3"/>
    </row>
    <row r="78" spans="10:36" x14ac:dyDescent="0.25">
      <c r="J78" s="3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3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3"/>
    </row>
    <row r="79" spans="10:36" x14ac:dyDescent="0.25">
      <c r="J79" s="3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3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3"/>
    </row>
    <row r="80" spans="10:36" x14ac:dyDescent="0.25">
      <c r="J80" s="3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3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3"/>
    </row>
    <row r="81" spans="10:36" x14ac:dyDescent="0.25">
      <c r="J81" s="3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3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3"/>
    </row>
    <row r="82" spans="10:36" x14ac:dyDescent="0.25">
      <c r="J82" s="3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3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3"/>
    </row>
    <row r="83" spans="10:36" x14ac:dyDescent="0.25">
      <c r="J83" s="3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3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3"/>
    </row>
    <row r="84" spans="10:36" x14ac:dyDescent="0.25">
      <c r="J84" s="3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3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3"/>
    </row>
    <row r="85" spans="10:36" x14ac:dyDescent="0.25">
      <c r="J85" s="3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3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3"/>
    </row>
    <row r="86" spans="10:36" ht="15.75" x14ac:dyDescent="0.25">
      <c r="J86" s="3"/>
      <c r="K86" s="5"/>
      <c r="L86" s="5"/>
      <c r="M86" s="6" t="s">
        <v>25</v>
      </c>
      <c r="N86" s="6"/>
      <c r="O86" s="6"/>
      <c r="P86" s="6"/>
      <c r="Q86" s="6"/>
      <c r="R86" s="7">
        <f>SUM(M9:M52)</f>
        <v>6906641</v>
      </c>
      <c r="S86" s="6"/>
      <c r="T86" s="6"/>
      <c r="U86" s="6"/>
      <c r="V86" s="6"/>
      <c r="W86" s="4"/>
      <c r="X86" s="6"/>
      <c r="Y86" s="6"/>
      <c r="Z86" s="6" t="s">
        <v>24</v>
      </c>
      <c r="AA86" s="6"/>
      <c r="AB86" s="6"/>
      <c r="AC86" s="6"/>
      <c r="AD86" s="6"/>
      <c r="AE86" s="7">
        <f>SUM(Q9:Q52)</f>
        <v>4825527</v>
      </c>
      <c r="AF86" s="5"/>
      <c r="AG86" s="5"/>
      <c r="AH86" s="5"/>
      <c r="AI86" s="5"/>
      <c r="AJ86" s="3"/>
    </row>
    <row r="87" spans="10:36" x14ac:dyDescent="0.25"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</row>
    <row r="88" spans="10:36" x14ac:dyDescent="0.25"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</row>
  </sheetData>
  <mergeCells count="1">
    <mergeCell ref="M6:S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AC826-A220-4868-A46A-552F883F273E}">
  <sheetPr>
    <tabColor theme="9" tint="-0.249977111117893"/>
  </sheetPr>
  <dimension ref="B4:P90"/>
  <sheetViews>
    <sheetView tabSelected="1" topLeftCell="A53" workbookViewId="0">
      <selection activeCell="D56" sqref="D56:O86"/>
    </sheetView>
  </sheetViews>
  <sheetFormatPr defaultRowHeight="15" x14ac:dyDescent="0.25"/>
  <cols>
    <col min="11" max="11" width="11.28515625" bestFit="1" customWidth="1"/>
  </cols>
  <sheetData>
    <row r="4" spans="2:8" x14ac:dyDescent="0.25">
      <c r="B4" s="8" t="s">
        <v>31</v>
      </c>
      <c r="C4" s="9"/>
      <c r="D4" s="9"/>
      <c r="E4" s="9"/>
      <c r="F4" s="9"/>
      <c r="G4" s="9"/>
      <c r="H4" s="10"/>
    </row>
    <row r="5" spans="2:8" ht="16.5" customHeight="1" x14ac:dyDescent="0.25"/>
    <row r="8" spans="2:8" x14ac:dyDescent="0.25">
      <c r="D8" t="s">
        <v>30</v>
      </c>
      <c r="E8" t="s">
        <v>22</v>
      </c>
      <c r="F8" t="s">
        <v>23</v>
      </c>
    </row>
    <row r="9" spans="2:8" x14ac:dyDescent="0.25">
      <c r="C9">
        <v>44</v>
      </c>
      <c r="D9" s="2">
        <v>32028</v>
      </c>
      <c r="E9">
        <v>2.7299302226152914E-3</v>
      </c>
      <c r="F9">
        <v>2.7299302226152914E-3</v>
      </c>
      <c r="G9" s="2"/>
    </row>
    <row r="10" spans="2:8" x14ac:dyDescent="0.25">
      <c r="C10">
        <v>43</v>
      </c>
      <c r="D10" s="2">
        <v>15679</v>
      </c>
      <c r="E10">
        <v>4.0663413616306892E-3</v>
      </c>
      <c r="F10">
        <v>1.3364111390153977E-3</v>
      </c>
      <c r="G10" s="2"/>
    </row>
    <row r="11" spans="2:8" x14ac:dyDescent="0.25">
      <c r="C11">
        <v>42</v>
      </c>
      <c r="D11" s="2">
        <v>28044</v>
      </c>
      <c r="E11">
        <v>6.4566924033136932E-3</v>
      </c>
      <c r="F11">
        <v>2.3903510416830036E-3</v>
      </c>
      <c r="G11" s="2"/>
    </row>
    <row r="12" spans="2:8" x14ac:dyDescent="0.25">
      <c r="C12">
        <v>41</v>
      </c>
      <c r="D12" s="2">
        <v>37791</v>
      </c>
      <c r="E12">
        <v>9.6778361850938383E-3</v>
      </c>
      <c r="F12">
        <v>3.2211437817801451E-3</v>
      </c>
      <c r="G12" s="2"/>
    </row>
    <row r="13" spans="2:8" x14ac:dyDescent="0.25">
      <c r="C13">
        <v>40</v>
      </c>
      <c r="D13" s="2">
        <v>43537</v>
      </c>
      <c r="E13">
        <v>1.3388744518489678E-2</v>
      </c>
      <c r="F13">
        <v>3.7109083333958398E-3</v>
      </c>
      <c r="G13" s="2"/>
    </row>
    <row r="14" spans="2:8" x14ac:dyDescent="0.25">
      <c r="C14">
        <v>39</v>
      </c>
      <c r="D14" s="2">
        <v>51696</v>
      </c>
      <c r="E14">
        <v>1.7795091239743585E-2</v>
      </c>
      <c r="F14">
        <v>4.4063467212539066E-3</v>
      </c>
      <c r="G14" s="2"/>
    </row>
    <row r="15" spans="2:8" x14ac:dyDescent="0.25">
      <c r="C15">
        <v>38</v>
      </c>
      <c r="D15" s="2">
        <v>60852</v>
      </c>
      <c r="E15">
        <v>2.2981856379826818E-2</v>
      </c>
      <c r="F15">
        <v>5.1867651400832309E-3</v>
      </c>
      <c r="G15" s="2"/>
    </row>
    <row r="16" spans="2:8" x14ac:dyDescent="0.25">
      <c r="C16">
        <v>37</v>
      </c>
      <c r="D16" s="2">
        <v>74589</v>
      </c>
      <c r="E16">
        <v>2.9339504855368594E-2</v>
      </c>
      <c r="F16">
        <v>6.3576484755417757E-3</v>
      </c>
      <c r="G16" s="2"/>
    </row>
    <row r="17" spans="3:7" x14ac:dyDescent="0.25">
      <c r="C17">
        <v>36</v>
      </c>
      <c r="D17" s="2">
        <v>98095</v>
      </c>
      <c r="E17">
        <v>3.7700704592706143E-2</v>
      </c>
      <c r="F17">
        <v>8.3611997373375484E-3</v>
      </c>
      <c r="G17" s="2"/>
    </row>
    <row r="18" spans="3:7" x14ac:dyDescent="0.25">
      <c r="C18">
        <v>35</v>
      </c>
      <c r="D18" s="2">
        <v>123636</v>
      </c>
      <c r="E18">
        <v>4.8238910319047604E-2</v>
      </c>
      <c r="F18">
        <v>1.0538205726341458E-2</v>
      </c>
      <c r="G18" s="2"/>
    </row>
    <row r="19" spans="3:7" x14ac:dyDescent="0.25">
      <c r="C19">
        <v>34</v>
      </c>
      <c r="D19" s="2">
        <v>143306</v>
      </c>
      <c r="E19">
        <v>6.0453703015504047E-2</v>
      </c>
      <c r="F19">
        <v>1.2214792696456443E-2</v>
      </c>
      <c r="G19" s="2"/>
    </row>
    <row r="20" spans="3:7" x14ac:dyDescent="0.25">
      <c r="C20">
        <v>33</v>
      </c>
      <c r="D20" s="2">
        <v>182665</v>
      </c>
      <c r="E20">
        <v>7.602328913121599E-2</v>
      </c>
      <c r="F20">
        <v>1.5569586115711947E-2</v>
      </c>
      <c r="G20" s="2"/>
    </row>
    <row r="21" spans="3:7" x14ac:dyDescent="0.25">
      <c r="C21">
        <v>32</v>
      </c>
      <c r="D21" s="2">
        <v>311314</v>
      </c>
      <c r="E21">
        <v>0.10255836772879488</v>
      </c>
      <c r="F21">
        <v>2.6535078597578896E-2</v>
      </c>
      <c r="G21" s="2"/>
    </row>
    <row r="22" spans="3:7" x14ac:dyDescent="0.25">
      <c r="C22">
        <v>31</v>
      </c>
      <c r="D22" s="2">
        <v>156506</v>
      </c>
      <c r="E22">
        <v>0.1158982721693041</v>
      </c>
      <c r="F22">
        <v>1.3339904440509205E-2</v>
      </c>
      <c r="G22" s="2"/>
    </row>
    <row r="23" spans="3:7" x14ac:dyDescent="0.25">
      <c r="C23">
        <v>30</v>
      </c>
      <c r="D23" s="2">
        <v>284407</v>
      </c>
      <c r="E23">
        <v>0.14013991275951726</v>
      </c>
      <c r="F23">
        <v>2.4241640590213165E-2</v>
      </c>
      <c r="G23" s="2"/>
    </row>
    <row r="24" spans="3:7" x14ac:dyDescent="0.25">
      <c r="C24">
        <v>29</v>
      </c>
      <c r="D24" s="2">
        <v>187670</v>
      </c>
      <c r="E24">
        <v>0.15613610374484921</v>
      </c>
      <c r="F24">
        <v>1.5996190985331952E-2</v>
      </c>
      <c r="G24" s="2"/>
    </row>
    <row r="25" spans="3:7" x14ac:dyDescent="0.25">
      <c r="C25">
        <v>28</v>
      </c>
      <c r="D25" s="2">
        <v>314268</v>
      </c>
      <c r="E25">
        <v>0.18292296871302899</v>
      </c>
      <c r="F25">
        <v>2.6786864968179794E-2</v>
      </c>
      <c r="G25" s="2"/>
    </row>
    <row r="26" spans="3:7" x14ac:dyDescent="0.25">
      <c r="C26">
        <v>27</v>
      </c>
      <c r="D26" s="2">
        <v>282599</v>
      </c>
      <c r="E26">
        <v>0.20701050308860219</v>
      </c>
      <c r="F26">
        <v>2.4087534375573209E-2</v>
      </c>
      <c r="G26" s="2"/>
    </row>
    <row r="27" spans="3:7" x14ac:dyDescent="0.25">
      <c r="C27">
        <v>26</v>
      </c>
      <c r="D27" s="2">
        <v>215026</v>
      </c>
      <c r="E27">
        <v>0.22533840292774532</v>
      </c>
      <c r="F27">
        <v>1.8327899839143114E-2</v>
      </c>
      <c r="G27" s="2"/>
    </row>
    <row r="28" spans="3:7" x14ac:dyDescent="0.25">
      <c r="C28">
        <v>25</v>
      </c>
      <c r="D28" s="2">
        <v>256524</v>
      </c>
      <c r="E28">
        <v>0.24720341543012339</v>
      </c>
      <c r="F28">
        <v>2.1865012502378076E-2</v>
      </c>
      <c r="G28" s="2"/>
    </row>
    <row r="29" spans="3:7" x14ac:dyDescent="0.25">
      <c r="C29">
        <v>24</v>
      </c>
      <c r="D29" s="2">
        <v>216191</v>
      </c>
      <c r="E29">
        <v>0.26563061490425299</v>
      </c>
      <c r="F29">
        <v>1.8427199474129588E-2</v>
      </c>
      <c r="G29" s="2"/>
    </row>
    <row r="30" spans="3:7" x14ac:dyDescent="0.25">
      <c r="C30">
        <v>23</v>
      </c>
      <c r="D30" s="2">
        <v>302072</v>
      </c>
      <c r="E30">
        <v>0.29137794480951856</v>
      </c>
      <c r="F30">
        <v>2.5747329905265591E-2</v>
      </c>
      <c r="G30" s="2"/>
    </row>
    <row r="31" spans="3:7" x14ac:dyDescent="0.25">
      <c r="C31">
        <v>22</v>
      </c>
      <c r="D31" s="2">
        <v>320365</v>
      </c>
      <c r="E31">
        <v>0.31868449207341726</v>
      </c>
      <c r="F31">
        <v>2.7306547263898709E-2</v>
      </c>
      <c r="G31" s="2"/>
    </row>
    <row r="32" spans="3:7" x14ac:dyDescent="0.25">
      <c r="C32">
        <v>21</v>
      </c>
      <c r="D32" s="2">
        <v>346981</v>
      </c>
      <c r="E32">
        <v>0.3482596737448696</v>
      </c>
      <c r="F32">
        <v>2.9575181671452368E-2</v>
      </c>
      <c r="G32" s="2"/>
    </row>
    <row r="33" spans="3:7" x14ac:dyDescent="0.25">
      <c r="C33">
        <v>20</v>
      </c>
      <c r="D33" s="2">
        <v>369306</v>
      </c>
      <c r="E33">
        <v>0.37973774327132032</v>
      </c>
      <c r="F33">
        <v>3.1478069526450693E-2</v>
      </c>
      <c r="G33" s="2"/>
    </row>
    <row r="34" spans="3:7" x14ac:dyDescent="0.25">
      <c r="C34">
        <v>19</v>
      </c>
      <c r="D34" s="2">
        <v>309616</v>
      </c>
      <c r="E34">
        <v>0.40612809158545971</v>
      </c>
      <c r="F34">
        <v>2.6390348314139382E-2</v>
      </c>
      <c r="G34" s="2"/>
    </row>
    <row r="35" spans="3:7" x14ac:dyDescent="0.25">
      <c r="C35">
        <v>18</v>
      </c>
      <c r="D35" s="2">
        <v>440109</v>
      </c>
      <c r="E35">
        <v>0.44364110708268067</v>
      </c>
      <c r="F35">
        <v>3.7513015497220976E-2</v>
      </c>
      <c r="G35" s="2"/>
    </row>
    <row r="36" spans="3:7" x14ac:dyDescent="0.25">
      <c r="C36">
        <v>17</v>
      </c>
      <c r="D36" s="2">
        <v>425623</v>
      </c>
      <c r="E36">
        <v>0.4799193976765419</v>
      </c>
      <c r="F36">
        <v>3.6278290593861257E-2</v>
      </c>
      <c r="G36" s="2"/>
    </row>
    <row r="37" spans="3:7" x14ac:dyDescent="0.25">
      <c r="C37">
        <v>16</v>
      </c>
      <c r="D37" s="2">
        <v>341475</v>
      </c>
      <c r="E37">
        <v>0.50902527137354314</v>
      </c>
      <c r="F37">
        <v>2.910587369700127E-2</v>
      </c>
      <c r="G37" s="2"/>
    </row>
    <row r="38" spans="3:7" x14ac:dyDescent="0.25">
      <c r="C38">
        <v>15</v>
      </c>
      <c r="D38" s="2">
        <v>338982</v>
      </c>
      <c r="E38">
        <v>0.53791865237524716</v>
      </c>
      <c r="F38">
        <v>2.8893381001704032E-2</v>
      </c>
      <c r="G38" s="2"/>
    </row>
    <row r="39" spans="3:7" x14ac:dyDescent="0.25">
      <c r="C39">
        <v>14</v>
      </c>
      <c r="D39" s="2">
        <v>403227</v>
      </c>
      <c r="E39">
        <v>0.57228800337669894</v>
      </c>
      <c r="F39">
        <v>3.4369351001451734E-2</v>
      </c>
      <c r="G39" s="2"/>
    </row>
    <row r="40" spans="3:7" x14ac:dyDescent="0.25">
      <c r="C40">
        <v>13</v>
      </c>
      <c r="D40" s="2">
        <v>332273</v>
      </c>
      <c r="E40">
        <v>0.60060953781091431</v>
      </c>
      <c r="F40">
        <v>2.8321534434215399E-2</v>
      </c>
      <c r="G40" s="2"/>
    </row>
    <row r="41" spans="3:7" x14ac:dyDescent="0.25">
      <c r="C41">
        <v>12</v>
      </c>
      <c r="D41" s="2">
        <v>316306</v>
      </c>
      <c r="E41">
        <v>0.62757011321351674</v>
      </c>
      <c r="F41">
        <v>2.6960575402602487E-2</v>
      </c>
      <c r="G41" s="2"/>
    </row>
    <row r="42" spans="3:7" x14ac:dyDescent="0.25">
      <c r="C42">
        <v>11</v>
      </c>
      <c r="D42" s="2">
        <v>246979</v>
      </c>
      <c r="E42">
        <v>0.64862155059491122</v>
      </c>
      <c r="F42">
        <v>2.1051437381394471E-2</v>
      </c>
      <c r="G42" s="2"/>
    </row>
    <row r="43" spans="3:7" x14ac:dyDescent="0.25">
      <c r="C43">
        <v>10</v>
      </c>
      <c r="D43" s="2">
        <v>233483</v>
      </c>
      <c r="E43">
        <v>0.66852264645374992</v>
      </c>
      <c r="F43">
        <v>1.9901095858838709E-2</v>
      </c>
      <c r="G43" s="2"/>
    </row>
    <row r="44" spans="3:7" x14ac:dyDescent="0.25">
      <c r="C44">
        <v>9</v>
      </c>
      <c r="D44" s="2">
        <v>346647</v>
      </c>
      <c r="E44">
        <v>0.69806935938864823</v>
      </c>
      <c r="F44">
        <v>2.9546712934898307E-2</v>
      </c>
      <c r="G44" s="2"/>
    </row>
    <row r="45" spans="3:7" x14ac:dyDescent="0.25">
      <c r="C45">
        <v>8</v>
      </c>
      <c r="D45" s="2">
        <v>272326</v>
      </c>
      <c r="E45">
        <v>0.7212812670258385</v>
      </c>
      <c r="F45">
        <v>2.3211907637190329E-2</v>
      </c>
      <c r="G45" s="2"/>
    </row>
    <row r="46" spans="3:7" x14ac:dyDescent="0.25">
      <c r="C46">
        <v>7</v>
      </c>
      <c r="D46" s="2">
        <v>364761</v>
      </c>
      <c r="E46">
        <v>0.75237194012223463</v>
      </c>
      <c r="F46">
        <v>3.1090673096396165E-2</v>
      </c>
      <c r="G46" s="2"/>
    </row>
    <row r="47" spans="3:7" x14ac:dyDescent="0.25">
      <c r="C47">
        <v>6</v>
      </c>
      <c r="D47" s="2">
        <v>396212</v>
      </c>
      <c r="E47">
        <v>0.78614336242031291</v>
      </c>
      <c r="F47">
        <v>3.3771422298078238E-2</v>
      </c>
      <c r="G47" s="2"/>
    </row>
    <row r="48" spans="3:7" x14ac:dyDescent="0.25">
      <c r="C48">
        <v>5</v>
      </c>
      <c r="D48" s="2">
        <v>447417</v>
      </c>
      <c r="E48">
        <v>0.8242792806921958</v>
      </c>
      <c r="F48">
        <v>3.813591827188291E-2</v>
      </c>
      <c r="G48" s="2"/>
    </row>
    <row r="49" spans="3:16" x14ac:dyDescent="0.25">
      <c r="C49">
        <v>4</v>
      </c>
      <c r="D49" s="2">
        <v>536398</v>
      </c>
      <c r="E49">
        <v>0.8699995601835907</v>
      </c>
      <c r="F49">
        <v>4.5720279491394941E-2</v>
      </c>
      <c r="G49" s="2"/>
    </row>
    <row r="50" spans="3:16" x14ac:dyDescent="0.25">
      <c r="C50">
        <v>3</v>
      </c>
      <c r="D50" s="2">
        <v>555434</v>
      </c>
      <c r="E50">
        <v>0.91734238718709082</v>
      </c>
      <c r="F50">
        <v>4.7342827003500121E-2</v>
      </c>
      <c r="G50" s="2"/>
    </row>
    <row r="51" spans="3:16" x14ac:dyDescent="0.25">
      <c r="C51">
        <v>2</v>
      </c>
      <c r="D51" s="2">
        <v>523178</v>
      </c>
      <c r="E51">
        <v>0.96193585021966932</v>
      </c>
      <c r="F51">
        <v>4.4593463032578461E-2</v>
      </c>
      <c r="G51" s="2"/>
    </row>
    <row r="52" spans="3:16" x14ac:dyDescent="0.25">
      <c r="C52">
        <v>1</v>
      </c>
      <c r="D52" s="2">
        <v>446575</v>
      </c>
      <c r="E52">
        <v>0.99999999999999978</v>
      </c>
      <c r="F52">
        <v>3.8064149780330458E-2</v>
      </c>
      <c r="G52" s="2"/>
    </row>
    <row r="55" spans="3:16" x14ac:dyDescent="0.25"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3:16" x14ac:dyDescent="0.25"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3"/>
    </row>
    <row r="57" spans="3:16" x14ac:dyDescent="0.25"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3"/>
    </row>
    <row r="58" spans="3:16" x14ac:dyDescent="0.25"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3"/>
    </row>
    <row r="59" spans="3:16" x14ac:dyDescent="0.25"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3"/>
    </row>
    <row r="60" spans="3:16" x14ac:dyDescent="0.25"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3"/>
    </row>
    <row r="61" spans="3:16" x14ac:dyDescent="0.25"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3"/>
    </row>
    <row r="62" spans="3:16" x14ac:dyDescent="0.25"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3"/>
    </row>
    <row r="63" spans="3:16" x14ac:dyDescent="0.25"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3"/>
    </row>
    <row r="64" spans="3:16" x14ac:dyDescent="0.25"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3"/>
    </row>
    <row r="65" spans="4:16" x14ac:dyDescent="0.25"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3"/>
    </row>
    <row r="66" spans="4:16" x14ac:dyDescent="0.25"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3"/>
    </row>
    <row r="67" spans="4:16" x14ac:dyDescent="0.25"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3"/>
    </row>
    <row r="68" spans="4:16" x14ac:dyDescent="0.25"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3"/>
    </row>
    <row r="69" spans="4:16" x14ac:dyDescent="0.25"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3"/>
    </row>
    <row r="70" spans="4:16" x14ac:dyDescent="0.25"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3"/>
    </row>
    <row r="71" spans="4:16" x14ac:dyDescent="0.25"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3"/>
    </row>
    <row r="72" spans="4:16" x14ac:dyDescent="0.25"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3"/>
    </row>
    <row r="73" spans="4:16" x14ac:dyDescent="0.25"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3"/>
    </row>
    <row r="74" spans="4:16" x14ac:dyDescent="0.25"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3"/>
    </row>
    <row r="75" spans="4:16" x14ac:dyDescent="0.25"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3"/>
    </row>
    <row r="76" spans="4:16" x14ac:dyDescent="0.25"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3"/>
    </row>
    <row r="77" spans="4:16" x14ac:dyDescent="0.25"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3"/>
    </row>
    <row r="78" spans="4:16" x14ac:dyDescent="0.25"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3"/>
    </row>
    <row r="79" spans="4:16" x14ac:dyDescent="0.25"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3"/>
    </row>
    <row r="80" spans="4:16" x14ac:dyDescent="0.25"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3"/>
    </row>
    <row r="81" spans="4:16" x14ac:dyDescent="0.25"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3"/>
    </row>
    <row r="82" spans="4:16" x14ac:dyDescent="0.25"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3"/>
    </row>
    <row r="83" spans="4:16" x14ac:dyDescent="0.25"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3"/>
    </row>
    <row r="84" spans="4:16" x14ac:dyDescent="0.25"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3"/>
    </row>
    <row r="85" spans="4:16" x14ac:dyDescent="0.25"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3"/>
    </row>
    <row r="86" spans="4:16" ht="15.75" x14ac:dyDescent="0.25">
      <c r="D86" s="6"/>
      <c r="E86" s="6"/>
      <c r="F86" s="6" t="s">
        <v>32</v>
      </c>
      <c r="G86" s="6"/>
      <c r="H86" s="6"/>
      <c r="I86" s="6"/>
      <c r="J86" s="6"/>
      <c r="K86" s="11"/>
      <c r="L86" s="12">
        <v>11732168</v>
      </c>
      <c r="M86" s="12"/>
      <c r="N86" s="5"/>
      <c r="O86" s="5"/>
      <c r="P86" s="3"/>
    </row>
    <row r="87" spans="4:16" x14ac:dyDescent="0.25"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4:16" x14ac:dyDescent="0.25"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90" spans="4:16" x14ac:dyDescent="0.25">
      <c r="K90" s="2"/>
    </row>
  </sheetData>
  <mergeCells count="2">
    <mergeCell ref="B4:H4"/>
    <mergeCell ref="L86:M8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Pensioni per anno di dec PRIV</vt:lpstr>
      <vt:lpstr>Elab</vt:lpstr>
      <vt:lpstr>Pensioni per anno di dec PUBB</vt:lpstr>
      <vt:lpstr>Elab (2)</vt:lpstr>
      <vt:lpstr>Elab (3)</vt:lpstr>
      <vt:lpstr>Elab (4)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 Salerno</dc:creator>
  <cp:lastModifiedBy>Nicola Carmine Salerno</cp:lastModifiedBy>
  <dcterms:created xsi:type="dcterms:W3CDTF">2024-08-31T06:28:28Z</dcterms:created>
  <dcterms:modified xsi:type="dcterms:W3CDTF">2024-08-31T08:54:49Z</dcterms:modified>
</cp:coreProperties>
</file>