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61C5AF0F-6976-47A8-9605-EE147EAFEFE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gine Istat" sheetId="1" r:id="rId1"/>
    <sheet name="Elab. Reforming" sheetId="3" r:id="rId2"/>
    <sheet name="Origine Istat 2" sheetId="4" r:id="rId3"/>
    <sheet name="Elab. Reforming 2" sheetId="5" r:id="rId4"/>
  </sheets>
  <definedNames>
    <definedName name="_xlnm._FilterDatabase" localSheetId="3" hidden="1">'Elab. Reforming 2'!$U$7:$Z$58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5" l="1"/>
  <c r="S56" i="5"/>
  <c r="Z56" i="5" s="1"/>
  <c r="R56" i="5"/>
  <c r="Q56" i="5"/>
  <c r="P56" i="5"/>
  <c r="S55" i="5"/>
  <c r="Y55" i="5" s="1"/>
  <c r="R55" i="5"/>
  <c r="Q55" i="5"/>
  <c r="P55" i="5"/>
  <c r="S54" i="5"/>
  <c r="Y54" i="5" s="1"/>
  <c r="R54" i="5"/>
  <c r="Q54" i="5"/>
  <c r="P54" i="5"/>
  <c r="S53" i="5"/>
  <c r="X53" i="5" s="1"/>
  <c r="R53" i="5"/>
  <c r="Q53" i="5"/>
  <c r="P53" i="5"/>
  <c r="S52" i="5"/>
  <c r="Z52" i="5" s="1"/>
  <c r="R52" i="5"/>
  <c r="Q52" i="5"/>
  <c r="P52" i="5"/>
  <c r="S51" i="5"/>
  <c r="Z51" i="5" s="1"/>
  <c r="R51" i="5"/>
  <c r="Q51" i="5"/>
  <c r="P51" i="5"/>
  <c r="S50" i="5"/>
  <c r="Z50" i="5" s="1"/>
  <c r="R50" i="5"/>
  <c r="Q50" i="5"/>
  <c r="P50" i="5"/>
  <c r="S49" i="5"/>
  <c r="Y49" i="5" s="1"/>
  <c r="R49" i="5"/>
  <c r="Q49" i="5"/>
  <c r="P49" i="5"/>
  <c r="S48" i="5"/>
  <c r="Y48" i="5" s="1"/>
  <c r="R48" i="5"/>
  <c r="Q48" i="5"/>
  <c r="P48" i="5"/>
  <c r="T48" i="5" s="1"/>
  <c r="S47" i="5"/>
  <c r="X47" i="5" s="1"/>
  <c r="R47" i="5"/>
  <c r="Q47" i="5"/>
  <c r="P47" i="5"/>
  <c r="S46" i="5"/>
  <c r="Z46" i="5" s="1"/>
  <c r="R46" i="5"/>
  <c r="Q46" i="5"/>
  <c r="P46" i="5"/>
  <c r="S45" i="5"/>
  <c r="Y45" i="5" s="1"/>
  <c r="R45" i="5"/>
  <c r="Q45" i="5"/>
  <c r="P45" i="5"/>
  <c r="S44" i="5"/>
  <c r="Z44" i="5" s="1"/>
  <c r="R44" i="5"/>
  <c r="Q44" i="5"/>
  <c r="P44" i="5"/>
  <c r="S43" i="5"/>
  <c r="Y43" i="5" s="1"/>
  <c r="R43" i="5"/>
  <c r="Q43" i="5"/>
  <c r="P43" i="5"/>
  <c r="S42" i="5"/>
  <c r="Y42" i="5" s="1"/>
  <c r="R42" i="5"/>
  <c r="Q42" i="5"/>
  <c r="P42" i="5"/>
  <c r="S41" i="5"/>
  <c r="X41" i="5" s="1"/>
  <c r="R41" i="5"/>
  <c r="Q41" i="5"/>
  <c r="P41" i="5"/>
  <c r="S40" i="5"/>
  <c r="Z40" i="5" s="1"/>
  <c r="R40" i="5"/>
  <c r="Q40" i="5"/>
  <c r="P40" i="5"/>
  <c r="S39" i="5"/>
  <c r="Y39" i="5" s="1"/>
  <c r="R39" i="5"/>
  <c r="Q39" i="5"/>
  <c r="P39" i="5"/>
  <c r="S38" i="5"/>
  <c r="Z38" i="5" s="1"/>
  <c r="R38" i="5"/>
  <c r="Q38" i="5"/>
  <c r="P38" i="5"/>
  <c r="T38" i="5" s="1"/>
  <c r="U38" i="5" s="1"/>
  <c r="S37" i="5"/>
  <c r="Y37" i="5" s="1"/>
  <c r="R37" i="5"/>
  <c r="Q37" i="5"/>
  <c r="P37" i="5"/>
  <c r="S36" i="5"/>
  <c r="Y36" i="5" s="1"/>
  <c r="R36" i="5"/>
  <c r="Q36" i="5"/>
  <c r="P36" i="5"/>
  <c r="S35" i="5"/>
  <c r="X35" i="5" s="1"/>
  <c r="R35" i="5"/>
  <c r="Q35" i="5"/>
  <c r="P35" i="5"/>
  <c r="S34" i="5"/>
  <c r="Z34" i="5" s="1"/>
  <c r="R34" i="5"/>
  <c r="Q34" i="5"/>
  <c r="P34" i="5"/>
  <c r="S33" i="5"/>
  <c r="Y33" i="5" s="1"/>
  <c r="R33" i="5"/>
  <c r="Q33" i="5"/>
  <c r="P33" i="5"/>
  <c r="W32" i="5"/>
  <c r="V32" i="5"/>
  <c r="U32" i="5"/>
  <c r="S32" i="5"/>
  <c r="Z32" i="5" s="1"/>
  <c r="R32" i="5"/>
  <c r="Q32" i="5"/>
  <c r="P32" i="5"/>
  <c r="S31" i="5"/>
  <c r="Y31" i="5" s="1"/>
  <c r="R31" i="5"/>
  <c r="Q31" i="5"/>
  <c r="P31" i="5"/>
  <c r="S30" i="5"/>
  <c r="X30" i="5" s="1"/>
  <c r="R30" i="5"/>
  <c r="Q30" i="5"/>
  <c r="P30" i="5"/>
  <c r="S29" i="5"/>
  <c r="Z29" i="5" s="1"/>
  <c r="R29" i="5"/>
  <c r="Q29" i="5"/>
  <c r="P29" i="5"/>
  <c r="S28" i="5"/>
  <c r="Z28" i="5" s="1"/>
  <c r="R28" i="5"/>
  <c r="Q28" i="5"/>
  <c r="P28" i="5"/>
  <c r="S27" i="5"/>
  <c r="Z27" i="5" s="1"/>
  <c r="R27" i="5"/>
  <c r="Q27" i="5"/>
  <c r="P27" i="5"/>
  <c r="S26" i="5"/>
  <c r="Y26" i="5" s="1"/>
  <c r="R26" i="5"/>
  <c r="Q26" i="5"/>
  <c r="P26" i="5"/>
  <c r="S25" i="5"/>
  <c r="Y25" i="5" s="1"/>
  <c r="R25" i="5"/>
  <c r="Q25" i="5"/>
  <c r="P25" i="5"/>
  <c r="S24" i="5"/>
  <c r="X24" i="5" s="1"/>
  <c r="R24" i="5"/>
  <c r="Q24" i="5"/>
  <c r="P24" i="5"/>
  <c r="S23" i="5"/>
  <c r="Z23" i="5" s="1"/>
  <c r="R23" i="5"/>
  <c r="Q23" i="5"/>
  <c r="P23" i="5"/>
  <c r="S22" i="5"/>
  <c r="Z22" i="5" s="1"/>
  <c r="R22" i="5"/>
  <c r="Q22" i="5"/>
  <c r="P22" i="5"/>
  <c r="S21" i="5"/>
  <c r="Z21" i="5" s="1"/>
  <c r="R21" i="5"/>
  <c r="Q21" i="5"/>
  <c r="P21" i="5"/>
  <c r="S20" i="5"/>
  <c r="Y20" i="5" s="1"/>
  <c r="R20" i="5"/>
  <c r="Q20" i="5"/>
  <c r="P20" i="5"/>
  <c r="X18" i="5"/>
  <c r="S18" i="5"/>
  <c r="Y18" i="5" s="1"/>
  <c r="R18" i="5"/>
  <c r="Q18" i="5"/>
  <c r="P18" i="5"/>
  <c r="S17" i="5"/>
  <c r="X17" i="5" s="1"/>
  <c r="R17" i="5"/>
  <c r="Q17" i="5"/>
  <c r="P17" i="5"/>
  <c r="S16" i="5"/>
  <c r="Z16" i="5" s="1"/>
  <c r="R16" i="5"/>
  <c r="Q16" i="5"/>
  <c r="P16" i="5"/>
  <c r="S15" i="5"/>
  <c r="X15" i="5" s="1"/>
  <c r="R15" i="5"/>
  <c r="Q15" i="5"/>
  <c r="P15" i="5"/>
  <c r="S14" i="5"/>
  <c r="Z14" i="5" s="1"/>
  <c r="R14" i="5"/>
  <c r="Q14" i="5"/>
  <c r="P14" i="5"/>
  <c r="S13" i="5"/>
  <c r="Y13" i="5" s="1"/>
  <c r="R13" i="5"/>
  <c r="Q13" i="5"/>
  <c r="P13" i="5"/>
  <c r="S12" i="5"/>
  <c r="Y12" i="5" s="1"/>
  <c r="R12" i="5"/>
  <c r="Q12" i="5"/>
  <c r="P12" i="5"/>
  <c r="S11" i="5"/>
  <c r="X11" i="5" s="1"/>
  <c r="R11" i="5"/>
  <c r="Q11" i="5"/>
  <c r="P11" i="5"/>
  <c r="S10" i="5"/>
  <c r="Z10" i="5" s="1"/>
  <c r="R10" i="5"/>
  <c r="Q10" i="5"/>
  <c r="P10" i="5"/>
  <c r="S9" i="5"/>
  <c r="Z9" i="5" s="1"/>
  <c r="R9" i="5"/>
  <c r="Q9" i="5"/>
  <c r="P9" i="5"/>
  <c r="S8" i="5"/>
  <c r="Z8" i="5" s="1"/>
  <c r="R8" i="5"/>
  <c r="Q8" i="5"/>
  <c r="A1" i="5"/>
  <c r="A1" i="4"/>
  <c r="Y16" i="5" l="1"/>
  <c r="X38" i="5"/>
  <c r="T47" i="5"/>
  <c r="W47" i="5" s="1"/>
  <c r="T18" i="5"/>
  <c r="U18" i="5" s="1"/>
  <c r="Z17" i="5"/>
  <c r="Z31" i="5"/>
  <c r="X33" i="5"/>
  <c r="T41" i="5"/>
  <c r="V41" i="5" s="1"/>
  <c r="Y9" i="5"/>
  <c r="T17" i="5"/>
  <c r="W17" i="5" s="1"/>
  <c r="T31" i="5"/>
  <c r="U31" i="5" s="1"/>
  <c r="X45" i="5"/>
  <c r="T42" i="5"/>
  <c r="X25" i="5"/>
  <c r="X26" i="5"/>
  <c r="X36" i="5"/>
  <c r="X54" i="5"/>
  <c r="X55" i="5"/>
  <c r="Z25" i="5"/>
  <c r="Z36" i="5"/>
  <c r="Z53" i="5"/>
  <c r="Z54" i="5"/>
  <c r="T23" i="5"/>
  <c r="V23" i="5" s="1"/>
  <c r="T25" i="5"/>
  <c r="U25" i="5" s="1"/>
  <c r="T26" i="5"/>
  <c r="W26" i="5" s="1"/>
  <c r="T36" i="5"/>
  <c r="U36" i="5" s="1"/>
  <c r="T54" i="5"/>
  <c r="U54" i="5" s="1"/>
  <c r="T55" i="5"/>
  <c r="W55" i="5" s="1"/>
  <c r="X28" i="5"/>
  <c r="X40" i="5"/>
  <c r="Y47" i="5"/>
  <c r="Y17" i="5"/>
  <c r="X31" i="5"/>
  <c r="W38" i="5"/>
  <c r="X39" i="5"/>
  <c r="Y40" i="5"/>
  <c r="Y41" i="5"/>
  <c r="X42" i="5"/>
  <c r="Y46" i="5"/>
  <c r="Z47" i="5"/>
  <c r="X48" i="5"/>
  <c r="T10" i="5"/>
  <c r="V10" i="5" s="1"/>
  <c r="X14" i="5"/>
  <c r="X51" i="5"/>
  <c r="X12" i="5"/>
  <c r="X13" i="5"/>
  <c r="Z42" i="5"/>
  <c r="X43" i="5"/>
  <c r="Z48" i="5"/>
  <c r="X50" i="5"/>
  <c r="T12" i="5"/>
  <c r="W12" i="5" s="1"/>
  <c r="X44" i="5"/>
  <c r="X10" i="5"/>
  <c r="Z12" i="5"/>
  <c r="T15" i="5"/>
  <c r="W15" i="5" s="1"/>
  <c r="T16" i="5"/>
  <c r="V16" i="5" s="1"/>
  <c r="Z18" i="5"/>
  <c r="X22" i="5"/>
  <c r="T37" i="5"/>
  <c r="W37" i="5" s="1"/>
  <c r="T39" i="5"/>
  <c r="W39" i="5" s="1"/>
  <c r="T43" i="5"/>
  <c r="V43" i="5" s="1"/>
  <c r="T44" i="5"/>
  <c r="U44" i="5" s="1"/>
  <c r="T46" i="5"/>
  <c r="V46" i="5" s="1"/>
  <c r="T49" i="5"/>
  <c r="X49" i="5"/>
  <c r="T9" i="5"/>
  <c r="W9" i="5" s="1"/>
  <c r="X37" i="5"/>
  <c r="Y10" i="5"/>
  <c r="T20" i="5"/>
  <c r="X20" i="5"/>
  <c r="X21" i="5"/>
  <c r="X32" i="5"/>
  <c r="T51" i="5"/>
  <c r="W51" i="5" s="1"/>
  <c r="X8" i="5"/>
  <c r="X16" i="5"/>
  <c r="T21" i="5"/>
  <c r="V26" i="5"/>
  <c r="X27" i="5"/>
  <c r="Y32" i="5"/>
  <c r="X46" i="5"/>
  <c r="X56" i="5"/>
  <c r="W10" i="5"/>
  <c r="Y11" i="5"/>
  <c r="Y23" i="5"/>
  <c r="Y24" i="5"/>
  <c r="Z30" i="5"/>
  <c r="Z35" i="5"/>
  <c r="U39" i="5"/>
  <c r="Z11" i="5"/>
  <c r="T14" i="5"/>
  <c r="Z24" i="5"/>
  <c r="T28" i="5"/>
  <c r="T33" i="5"/>
  <c r="T40" i="5"/>
  <c r="X52" i="5"/>
  <c r="T53" i="5"/>
  <c r="T56" i="5"/>
  <c r="W41" i="5"/>
  <c r="W48" i="5"/>
  <c r="V48" i="5"/>
  <c r="T8" i="5"/>
  <c r="X9" i="5"/>
  <c r="T22" i="5"/>
  <c r="T29" i="5"/>
  <c r="T34" i="5"/>
  <c r="V38" i="5"/>
  <c r="T50" i="5"/>
  <c r="Y52" i="5"/>
  <c r="Y53" i="5"/>
  <c r="U15" i="5"/>
  <c r="T11" i="5"/>
  <c r="W16" i="5"/>
  <c r="X29" i="5"/>
  <c r="T30" i="5"/>
  <c r="X34" i="5"/>
  <c r="T35" i="5"/>
  <c r="W42" i="5"/>
  <c r="V42" i="5"/>
  <c r="U48" i="5"/>
  <c r="T13" i="5"/>
  <c r="Z15" i="5"/>
  <c r="Y15" i="5"/>
  <c r="X23" i="5"/>
  <c r="T24" i="5"/>
  <c r="T27" i="5"/>
  <c r="Y29" i="5"/>
  <c r="Y30" i="5"/>
  <c r="Y34" i="5"/>
  <c r="Y35" i="5"/>
  <c r="Z41" i="5"/>
  <c r="U42" i="5"/>
  <c r="T45" i="5"/>
  <c r="T52" i="5"/>
  <c r="Y22" i="5"/>
  <c r="Y28" i="5"/>
  <c r="Y51" i="5"/>
  <c r="Y8" i="5"/>
  <c r="Y14" i="5"/>
  <c r="Y21" i="5"/>
  <c r="Z13" i="5"/>
  <c r="Z20" i="5"/>
  <c r="Z26" i="5"/>
  <c r="Z37" i="5"/>
  <c r="Z43" i="5"/>
  <c r="Z49" i="5"/>
  <c r="Z55" i="5"/>
  <c r="Y27" i="5"/>
  <c r="Z33" i="5"/>
  <c r="Y38" i="5"/>
  <c r="Z39" i="5"/>
  <c r="Y44" i="5"/>
  <c r="Z45" i="5"/>
  <c r="Y50" i="5"/>
  <c r="Y56" i="5"/>
  <c r="U9" i="5" l="1"/>
  <c r="V47" i="5"/>
  <c r="U16" i="5"/>
  <c r="U17" i="5"/>
  <c r="V31" i="5"/>
  <c r="U47" i="5"/>
  <c r="U41" i="5"/>
  <c r="U12" i="5"/>
  <c r="V18" i="5"/>
  <c r="V37" i="5"/>
  <c r="W18" i="5"/>
  <c r="W25" i="5"/>
  <c r="W31" i="5"/>
  <c r="V25" i="5"/>
  <c r="V39" i="5"/>
  <c r="U10" i="5"/>
  <c r="W54" i="5"/>
  <c r="V17" i="5"/>
  <c r="W36" i="5"/>
  <c r="V54" i="5"/>
  <c r="V55" i="5"/>
  <c r="V36" i="5"/>
  <c r="V44" i="5"/>
  <c r="V15" i="5"/>
  <c r="V51" i="5"/>
  <c r="W23" i="5"/>
  <c r="U55" i="5"/>
  <c r="U26" i="5"/>
  <c r="U23" i="5"/>
  <c r="U51" i="5"/>
  <c r="V9" i="5"/>
  <c r="U37" i="5"/>
  <c r="U21" i="5"/>
  <c r="V21" i="5"/>
  <c r="W49" i="5"/>
  <c r="U49" i="5"/>
  <c r="V49" i="5"/>
  <c r="W20" i="5"/>
  <c r="V20" i="5"/>
  <c r="U20" i="5"/>
  <c r="W46" i="5"/>
  <c r="W44" i="5"/>
  <c r="U46" i="5"/>
  <c r="W43" i="5"/>
  <c r="U43" i="5"/>
  <c r="W21" i="5"/>
  <c r="V12" i="5"/>
  <c r="V34" i="5"/>
  <c r="U34" i="5"/>
  <c r="W34" i="5"/>
  <c r="U8" i="5"/>
  <c r="V8" i="5"/>
  <c r="W8" i="5"/>
  <c r="W53" i="5"/>
  <c r="V53" i="5"/>
  <c r="U53" i="5"/>
  <c r="U33" i="5"/>
  <c r="V33" i="5"/>
  <c r="W33" i="5"/>
  <c r="U45" i="5"/>
  <c r="V45" i="5"/>
  <c r="W45" i="5"/>
  <c r="W24" i="5"/>
  <c r="U24" i="5"/>
  <c r="V24" i="5"/>
  <c r="V52" i="5"/>
  <c r="U52" i="5"/>
  <c r="W52" i="5"/>
  <c r="U27" i="5"/>
  <c r="W27" i="5"/>
  <c r="V27" i="5"/>
  <c r="W13" i="5"/>
  <c r="V13" i="5"/>
  <c r="U13" i="5"/>
  <c r="W35" i="5"/>
  <c r="U35" i="5"/>
  <c r="V35" i="5"/>
  <c r="V29" i="5"/>
  <c r="U29" i="5"/>
  <c r="W29" i="5"/>
  <c r="U28" i="5"/>
  <c r="V28" i="5"/>
  <c r="W28" i="5"/>
  <c r="W11" i="5"/>
  <c r="V11" i="5"/>
  <c r="U11" i="5"/>
  <c r="W30" i="5"/>
  <c r="U30" i="5"/>
  <c r="V30" i="5"/>
  <c r="U22" i="5"/>
  <c r="V22" i="5"/>
  <c r="W22" i="5"/>
  <c r="V40" i="5"/>
  <c r="U40" i="5"/>
  <c r="W40" i="5"/>
  <c r="U50" i="5"/>
  <c r="W50" i="5"/>
  <c r="V50" i="5"/>
  <c r="V56" i="5"/>
  <c r="U56" i="5"/>
  <c r="W56" i="5"/>
  <c r="U14" i="5"/>
  <c r="V14" i="5"/>
  <c r="W14" i="5"/>
  <c r="K26" i="3"/>
  <c r="H26" i="3" s="1"/>
  <c r="K25" i="3"/>
  <c r="H25" i="3" s="1"/>
  <c r="K24" i="3"/>
  <c r="H24" i="3" s="1"/>
  <c r="K23" i="3"/>
  <c r="H23" i="3" s="1"/>
  <c r="K22" i="3"/>
  <c r="H22" i="3" s="1"/>
  <c r="K21" i="3"/>
  <c r="K20" i="3"/>
  <c r="H20" i="3" s="1"/>
  <c r="G19" i="3"/>
  <c r="F19" i="3"/>
  <c r="E19" i="3"/>
  <c r="K19" i="3" s="1"/>
  <c r="D19" i="3"/>
  <c r="C19" i="3"/>
  <c r="B19" i="3"/>
  <c r="K10" i="3"/>
  <c r="H10" i="3" s="1"/>
  <c r="K9" i="3"/>
  <c r="H9" i="3" s="1"/>
  <c r="K6" i="3"/>
  <c r="K7" i="3"/>
  <c r="K8" i="3"/>
  <c r="H8" i="3" s="1"/>
  <c r="K11" i="3"/>
  <c r="H11" i="3" s="1"/>
  <c r="K12" i="3"/>
  <c r="H12" i="3" s="1"/>
  <c r="K13" i="3"/>
  <c r="H13" i="3" s="1"/>
  <c r="K14" i="3"/>
  <c r="H14" i="3" s="1"/>
  <c r="K15" i="3"/>
  <c r="H15" i="3" s="1"/>
  <c r="K16" i="3"/>
  <c r="H16" i="3" s="1"/>
  <c r="K17" i="3"/>
  <c r="K18" i="3"/>
  <c r="A1" i="3"/>
  <c r="A1" i="1"/>
  <c r="H19" i="3" l="1"/>
  <c r="H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K14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14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14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14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6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16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16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16" authorId="0" shapeId="0" xr:uid="{00000000-0006-0000-0000-000008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7" authorId="0" shapeId="0" xr:uid="{00000000-0006-0000-0000-000009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17" authorId="0" shapeId="0" xr:uid="{00000000-0006-0000-0000-00000A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17" authorId="0" shapeId="0" xr:uid="{00000000-0006-0000-0000-00000B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17" authorId="0" shapeId="0" xr:uid="{00000000-0006-0000-0000-00000C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8" authorId="0" shapeId="0" xr:uid="{00000000-0006-0000-0000-00000D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18" authorId="0" shapeId="0" xr:uid="{00000000-0006-0000-0000-00000E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18" authorId="0" shapeId="0" xr:uid="{00000000-0006-0000-0000-00000F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18" authorId="0" shapeId="0" xr:uid="{00000000-0006-0000-0000-000010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9" authorId="0" shapeId="0" xr:uid="{00000000-0006-0000-0000-000011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19" authorId="0" shapeId="0" xr:uid="{00000000-0006-0000-0000-000012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19" authorId="0" shapeId="0" xr:uid="{00000000-0006-0000-0000-000013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19" authorId="0" shapeId="0" xr:uid="{00000000-0006-0000-0000-000014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0" authorId="0" shapeId="0" xr:uid="{00000000-0006-0000-0000-000015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20" authorId="0" shapeId="0" xr:uid="{00000000-0006-0000-0000-000016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20" authorId="0" shapeId="0" xr:uid="{00000000-0006-0000-0000-000017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20" authorId="0" shapeId="0" xr:uid="{00000000-0006-0000-0000-000018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1" authorId="0" shapeId="0" xr:uid="{00000000-0006-0000-0000-000019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21" authorId="0" shapeId="0" xr:uid="{00000000-0006-0000-0000-00001A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21" authorId="0" shapeId="0" xr:uid="{00000000-0006-0000-0000-00001B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21" authorId="0" shapeId="0" xr:uid="{00000000-0006-0000-0000-00001C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2" authorId="0" shapeId="0" xr:uid="{00000000-0006-0000-0000-00001D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22" authorId="0" shapeId="0" xr:uid="{00000000-0006-0000-0000-00001E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22" authorId="0" shapeId="0" xr:uid="{00000000-0006-0000-0000-00001F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22" authorId="0" shapeId="0" xr:uid="{00000000-0006-0000-0000-000020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3" authorId="0" shapeId="0" xr:uid="{00000000-0006-0000-0000-000021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T23" authorId="0" shapeId="0" xr:uid="{00000000-0006-0000-0000-000022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C23" authorId="0" shapeId="0" xr:uid="{00000000-0006-0000-0000-000023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L23" authorId="0" shapeId="0" xr:uid="{00000000-0006-0000-0000-000024000000}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C19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D19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E19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F19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G19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H19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I19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J19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K19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L19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M19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N19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O19" authorId="0" shapeId="0" xr:uid="{00000000-0006-0000-0200-00000D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P19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Q19" authorId="0" shapeId="0" xr:uid="{00000000-0006-0000-0200-00000F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R19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S19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T19" authorId="0" shapeId="0" xr:uid="{00000000-0006-0000-0200-000012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U19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V19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W19" authorId="0" shapeId="0" xr:uid="{00000000-0006-0000-0200-000015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X19" authorId="0" shapeId="0" xr:uid="{00000000-0006-0000-0200-000016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Y19" authorId="0" shapeId="0" xr:uid="{00000000-0006-0000-0200-000017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Z19" authorId="0" shapeId="0" xr:uid="{00000000-0006-0000-0200-000018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AA19" authorId="0" shapeId="0" xr:uid="{00000000-0006-0000-0200-000019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AB19" authorId="0" shapeId="0" xr:uid="{00000000-0006-0000-0200-00001A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AC19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AD19" authorId="0" shapeId="0" xr:uid="{00000000-0006-0000-0200-00001C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C19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D19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E19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F19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G19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H19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I19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  <comment ref="J19" authorId="0" shapeId="0" xr:uid="{00000000-0006-0000-0300-000008000000}">
      <text>
        <r>
          <rPr>
            <sz val="9"/>
            <color indexed="81"/>
            <rFont val="Tahoma"/>
            <family val="2"/>
          </rPr>
          <t xml:space="preserve">c: dato oscurato per la tutela del segreto statistico </t>
        </r>
      </text>
    </comment>
  </commentList>
</comments>
</file>

<file path=xl/sharedStrings.xml><?xml version="1.0" encoding="utf-8"?>
<sst xmlns="http://schemas.openxmlformats.org/spreadsheetml/2006/main" count="648" uniqueCount="189">
  <si>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Code="HW" HasMetadata="false" HasOnlyUnitMetadata="false" HasChild="0"&gt;&lt;Name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HasChild="1"&gt;&lt;Name LocaleIsoCode="en"&gt;total economic activities&lt;/Name&gt;&lt;Name LocaleIsoCode="it"&gt;totale attività economiche&lt;/Name&gt;&lt;ChildMember Code="A" HasMetadata="false" HasOnlyUnitMetadata="false" HasChild="0"&gt;&lt;Name LocaleIsoCode="en"&gt;agriculture, forestry and fishing&lt;/Name&gt;&lt;Name LocaleIsoCode="it"&gt;agricoltura, silvicoltura e pesca&lt;/Name&gt;&lt;/ChildMember&gt;&lt;ChildMember Code="BTF" HasMetadata="false" HasOnlyUnitMetadata="false" HasChild="1"&gt;&lt;Name LocaleIsoCode="en"&gt;mining and quarrying, manufacturing, electricity, gas, steam and air conditioning supply, water supply, sewerage, waste management and remediation activities, construction&lt;/Name&gt;&lt;Name LocaleIsoCode="it"&gt;attività estrattiva, attività manifatturiere, fornitura di energia elettrica, gas, vapore e aria condizionata, fornitura di acqua, reti fognarie, attività di trattamento dei rifiuti e risanamento, costruzioni&lt;/Name&gt;&lt;ChildMember Code="BTE" HasMetadata="false" HasOnlyUnitMetadata="false" HasChild="1"&gt;&lt;Name LocaleIsoCode="en"&gt;mining and quarrying, manufacturing, electricity, gas, steam and air conditioning supply, water supply, sewerage, waste management and remediation activities&lt;/Name&gt;&lt;Name LocaleIsoCode="it"&gt;attività estrattiva, attività manifatturiere, fornitura di energia elettrica, gas, vapore e aria condizionata, fornitura di acqua, reti fognarie, attività di trattamento dei rifiuti e risanamento&lt;/Name&gt;&lt;ChildMember Code="B" HasMetadata="false" HasOnlyUnitMetadata="false" HasChild="0"&gt;&lt;Name LocaleIsoCode="en"&gt;mining and quarrying&lt;/Name&gt;&lt;Name LocaleIsoCode="it"&gt;industria estrattiva&lt;/Name&gt;&lt;/ChildMember&gt;&lt;ChildMember Code="C" HasMetadata="false" HasOnlyUnitMetadata="false" HasChild="1"&gt;&lt;Name LocaleIsoCode="en"&gt;manufacturing&lt;/Name&gt;&lt;Name LocaleIsoCode="it"&gt;industria manifatturiera&lt;/Name&gt;&lt;ChildMember Code="C10T12" HasMetadata="false" HasOnlyUnitMetadata="false" HasChild="0"&gt;&lt;Name LocaleIsoCode="en"&gt;manufacture of food products, beverages and tobacco products&lt;/Name&gt;&lt;Name LocaleIsoCode="it"&gt;industrie alimentari, delle bevande e del tabacco&lt;/Name&gt;&lt;/ChildMember&gt;&lt;ChildMember Code="C13T18" HasMetadata="false" HasOnlyUnitMetadata="false" HasChild="0"&gt;&lt;Name LocaleIsoCode="en"&gt;manufacture of textiles, wearing apparel and leather products, manufacture of wood and paper products, and printing&lt;/Name&gt;&lt;Name LocaleIsoCode="it"&gt;industrie tessili, abbigliamento, cuoio, calzature, industria del legno, della carta, editoria&lt;/Name&gt;&lt;/ChildMember&gt;&lt;ChildMember Code="C19T21" HasMetadata="false" HasOnlyUnitMetadata="false" HasChild="0"&gt;&lt;Name LocaleIsoCode="en"&gt;manufacture of coke and refined petroleum products, manufacture of chemicals and chemical products, manufacture of basic pharmaceutical products and pharmaceutical preparations&lt;/Name&gt;&lt;Name LocaleIsoCode="it"&gt;fabbricazione di coke e prodotti derivanti dalla raffinazione del petrolio, fabbricazione di prodotti chimici e farmaceutici&lt;/Name&gt;&lt;/ChildMember&gt;&lt;ChildMember Code="C22T25" HasMetadata="false" HasOnlyUnitMetadata="false" HasChild="0"&gt;&lt;Name LocaleIsoCode="en"&gt;manufacture of rubber and plastic products, other non-metallic mineral products, manufacture of basic metals and fabricated metal products, except machinery and equipment&lt;/Name&gt;&lt;Name LocaleIsoCode="it"&gt;fabbricazione di articoli in gomma e materie plastiche e altri prodotti di minerali non metalliferi, attività metallurgiche e fabbricazione di prodotti in metallo, esclusi macchinari&lt;/Name&gt;&lt;/ChildMember&gt;&lt;ChildMember Code="C26T28" HasMetadata="false" HasOnlyUnitMetadata="false" HasChild="0"&gt;&lt;Name LocaleIsoCode="en"&gt;manufacture of computer, electronic and optical products, manufacture of electrical equipment, manufacture of machinery and equipment n.e.c&lt;/Name&gt;&lt;Name LocaleIsoCode="it"&gt;fabbricazione di computer e prodotti di elettronica e ottica, fabbricazione di apparecchiature elettriche, fabbricazione di macchinari e apparecchiature n.c.a&lt;/Name&gt;&lt;/ChildMember&gt;&lt;ChildMember Code="C29_30" HasMetadata="false" HasOnlyUnitMetadata="false" HasChild="0"&gt;&lt;Name LocaleIsoCode="en"&gt;manufacture of transport equipment&lt;/Name&gt;&lt;Name LocaleIsoCode="it"&gt;fabbricazione di mezzi di trasporto&lt;/Name&gt;&lt;/ChildMember&gt;&lt;ChildMember Code="C31T33" HasMetadata="false" HasOnlyUnitMetadata="false" HasChild="0"&gt;&lt;Name LocaleIsoCode="en"&gt;manufacture of furniture, other manufacturing, repair and installation of machinery and equipment&lt;/Name&gt;&lt;Name LocaleIsoCode="it"&gt;fabbricazione di mobili, altre industrie manifatturiere, riparazione e installazione di macchine e apparecchiature&lt;/Name&gt;&lt;/ChildMember&gt;&lt;/ChildMember&gt;&lt;ChildMember Code="D_E" HasMetadata="false" HasOnlyUnitMetadata="false" HasChild="0"&gt;&lt;Name LocaleIsoCode="en"&gt;electricity, gas, steam and air conditioning supply,  water supply, sewerage, waste management and remediation activities&lt;/Name&gt;&lt;Name LocaleIsoCode="it"&gt;fornitura di energia elettrica, gas, vapore e aria condizionata, fornitura di acqua, reti fognarie, attività di trattamento dei rifiuti e risanamento&lt;/Name&gt;&lt;/ChildMember&gt;&lt;/ChildMember&gt;&lt;ChildMember Code="F" HasMetadata="false" HasOnlyUnitMetadata="false" HasChild="0"&gt;&lt;Name LocaleIsoCode="en"&gt;construction&lt;/Name&gt;&lt;Name LocaleIsoCode="it"&gt;costruzioni&lt;/Name&gt;&lt;/ChildMember&gt;&lt;/ChildMember&gt;&lt;ChildMember Code="GTU" HasMetadata="false" HasOnlyUnitMetadata="false" HasChild="1"&gt;&lt;Name LocaleIsoCode="en"&gt;services&lt;/Name&gt;&lt;Name LocaleIsoCode="it"&gt;servizi&lt;/Name&gt;&lt;ChildMember Code="GTI" HasMetadata="false" HasOnlyUnitMetadata="false" HasChild="0"&gt;&lt;Name LocaleIsoCode="en"&gt;wholesale and retail trade, repair of motor vehicles and motorcycles, transportation and storage, accommodation and food service activities&lt;/Name&gt;&lt;Name LocaleIsoCode="it"&gt;commercio all'ingrosso e al dettaglio, riparazione di autoveicoli e motocicli, trasporto e magazzinaggio, servizi di alloggio e di ristorazione&lt;/Name&gt;&lt;/ChildMember&gt;&lt;ChildMember Code="J" HasMetadata="false" HasOnlyUnitMetadata="false" HasChild="0"&gt;&lt;Name LocaleIsoCode="en"&gt;information and communication&lt;/Name&gt;&lt;Name LocaleIsoCode="it"&gt;servizi di informazione e comunicazione&lt;/Name&gt;&lt;/ChildMember&gt;&lt;ChildMember Code="K" HasMetadata="false" HasOnlyUnitMetadata="false" HasChild="0"&gt;&lt;Name LocaleIsoCode="en"&gt;financial and insurance activities&lt;/Name&gt;&lt;Name LocaleIsoCode="it"&gt;attività finanziarie e assicurative&lt;/Name&gt;&lt;/ChildMember&gt;&lt;ChildMember Code="L" HasMetadata="false" HasOnlyUnitMetadata="false" HasChild="0"&gt;&lt;Name LocaleIsoCode="en"&gt;real estate activities&lt;/Name&gt;&lt;Name LocaleIsoCode="it"&gt;attività immobiliari&lt;/Name&gt;&lt;/ChildMember&gt;&lt;ChildMember Code="M_N" HasMetadata="false" HasOnlyUnitMetadata="false" HasChild="0"&gt;&lt;Name LocaleIsoCode="en"&gt;professional, scientific and technical activities, administrative and support service activities&lt;/Name&gt;&lt;Name LocaleIsoCode="it"&gt;attività professionali, scientifiche e tecniche, amministrazione e servizi di supporto&lt;/Name&gt;&lt;/ChildMember&gt;&lt;ChildMember Code="OTQ" HasMetadata="false" HasOnlyUnitMetadata="false" HasChild="0"&gt;&lt;Name LocaleIsoCode="en"&gt;public administration and defence, compulsory social security, education, human health and social work activities&lt;/Name&gt;&lt;Name LocaleIsoCode="it"&gt;amministrazione pubblica e difesa, assicurazione sociale obbligatoria, istruzione, sanità e assistenza sociale&lt;/Name&gt;&lt;/ChildMember&gt;&lt;ChildMember Code="RTU" HasMetadata="false" HasOnlyUnitMetadata="false" HasChild="0"&gt;&lt;Name LocaleIsoCode="en"&gt;arts, entertainment and recreation, repair of household goods and other services&lt;/Name&gt;&lt;Name LocaleIsoCode="it"&gt;attività artistiche, di intrattenimento e divertimento, riparazione di beni per la casa e altri servizi&lt;/Name&gt;&lt;/ChildMember&gt;&lt;/ChildMember&gt;&lt;/Member&gt;&lt;/Dimension&gt;&lt;Dimension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HasChild="0"&gt;&lt;Name LocaleIsoCode="en"&gt;employees&lt;/Name&gt;&lt;Name LocaleIsoCode="it"&gt;dipendenti&lt;/Name&gt;&lt;/Member&gt;&lt;Member Code="2" HasMetadata="false" HasOnlyUnitMetadata="false" HasChild="0" IsDisplayed="true"&gt;&lt;Name LocaleIsoCode="en"&gt;self-employed&lt;/Name&gt;&lt;Name LocaleIsoCode="it"&gt;indipendenti&lt;/Name&gt;&lt;/Member&gt;&lt;/Dimension&gt;&lt;Dimension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Code="Y" HasMetadata="true" HasOnlyUnitMetadata="false" HasChild="0"&gt;&lt;Name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Code="2021M6" HasMetadata="false" HasChild="0"&gt;&lt;Name LocaleIsoCode="en"&gt;Jun-2021&lt;/Name&gt;&lt;Name LocaleIsoCode="it"&gt;Giu-2021&lt;/Name&gt;&lt;/Member&gt;&lt;/Dimension&gt;&lt;Dimension Code="TIME" HasMetadata="false" CommonCode="TIME" Display="labels"&gt;&lt;Name LocaleIsoCode="en"&gt;Select time&lt;/Name&gt;&lt;Name LocaleIsoCode="it"&gt;Seleziona periodo&lt;/Name&gt;&lt;Member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LocaleIsoCode="it"&gt;T1-2021&lt;/Name&gt;&lt;/Member&gt;&lt;/Dimension&gt;&lt;WBOSInformations&gt;&lt;TimeDimension WebTreeWasUsed="false"&gt;&lt;StartCodes Quarters="2019Q1" /&gt;&lt;/TimeDimension&gt;&lt;/WBOSInformations&gt;&lt;Tabulation Axis="horizontal"&gt;&lt;Dimension Code="TIPO_DATO_OCC" /&gt;&lt;Dimension Code="POSIZPROF" /&gt;&lt;Dimension Code="TIME" /&gt;&lt;/Tabulation&gt;&lt;Tabulation Axis="vertical"&gt;&lt;Dimension Code="BRANCA_ATTIVITAREV2" /&gt;&lt;/Tabulation&gt;&lt;Tabulation Axis="page"&gt;&lt;Dimension Code="ITTER107" /&gt;&lt;Dimension Code="CORREZ" /&gt;&lt;Dimension Code="T_BIS"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</si>
  <si>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Dataset:Occupazione per branca di attività e popolazione</t>
  </si>
  <si>
    <t>Territorio</t>
  </si>
  <si>
    <t>Italia</t>
  </si>
  <si>
    <t>Correzione</t>
  </si>
  <si>
    <t>dati destagionalizzati</t>
  </si>
  <si>
    <t>Edizione</t>
  </si>
  <si>
    <t>Giu-2021</t>
  </si>
  <si>
    <t>Tipo aggregato</t>
  </si>
  <si>
    <t>occupati (migliaia)</t>
  </si>
  <si>
    <t>ore lavorate (migliaia)</t>
  </si>
  <si>
    <t>Posizione nella professione</t>
  </si>
  <si>
    <t>dipendenti</t>
  </si>
  <si>
    <t>indipendenti</t>
  </si>
  <si>
    <t>Seleziona periodo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</si>
  <si>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</si>
  <si>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</si>
  <si>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</si>
  <si>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</si>
  <si>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</si>
  <si>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</si>
  <si>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</si>
  <si>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</si>
  <si>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</si>
  <si>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Branca di attività (NACE Rev2)</t>
  </si>
  <si>
    <t/>
  </si>
  <si>
    <t>totale attività economiche</t>
  </si>
  <si>
    <t xml:space="preserve">  agricoltura, silvicoltura e pesca</t>
  </si>
  <si>
    <t xml:space="preserve">  attività estrattiva, attività manifatturiere, fornitura di energia elettrica, gas, vapore e aria condizionata, fornitura di acqua, reti fognarie, attività di trattamento dei rifiuti e risanamento, costruzioni</t>
  </si>
  <si>
    <t xml:space="preserve">    attività estrattiva, attività manifatturiere, fornitura di energia elettrica, gas, vapore e aria condizionata, fornitura di acqua, reti fognarie, attività di trattamento dei rifiuti e risanamento</t>
  </si>
  <si>
    <t xml:space="preserve">      industria estrattiva</t>
  </si>
  <si>
    <t>..</t>
  </si>
  <si>
    <t xml:space="preserve">      industria manifatturiera</t>
  </si>
  <si>
    <t xml:space="preserve">        industrie alimentari, delle bevande e del tabacco</t>
  </si>
  <si>
    <t xml:space="preserve">        industrie tessili, abbigliamento, cuoio, calzature, industria del legno, della carta, editoria</t>
  </si>
  <si>
    <t xml:space="preserve">        fabbricazione di coke e prodotti derivanti dalla raffinazione del petrolio, fabbricazione di prodotti chimici e farmaceutici</t>
  </si>
  <si>
    <t xml:space="preserve">        fabbricazione di articoli in gomma e materie plastiche e altri prodotti di minerali non metalliferi, attività metallurgiche e fabbricazione di prodotti in metallo, esclusi macchinari</t>
  </si>
  <si>
    <t xml:space="preserve">        fabbricazione di computer e prodotti di elettronica e ottica, fabbricazione di apparecchiature elettriche, fabbricazione di macchinari e apparecchiature n.c.a</t>
  </si>
  <si>
    <t xml:space="preserve">        fabbricazione di mezzi di trasporto</t>
  </si>
  <si>
    <t xml:space="preserve">        fabbricazione di mobili, altre industrie manifatturiere, riparazione e installazione di macchine e apparecchiature</t>
  </si>
  <si>
    <t xml:space="preserve">      fornitura di energia elettrica, gas, vapore e aria condizionata, fornitura di acqua, reti fognarie, attività di trattamento dei rifiuti e risanamento</t>
  </si>
  <si>
    <t xml:space="preserve">    costruzioni</t>
  </si>
  <si>
    <t xml:space="preserve">  servizi</t>
  </si>
  <si>
    <t xml:space="preserve">    commercio all'ingrosso e al dettaglio, riparazione di autoveicoli e motocicli, trasporto e magazzinaggio, servizi di alloggio e di ristorazione</t>
  </si>
  <si>
    <t xml:space="preserve">    servizi di informazione e comunicazione</t>
  </si>
  <si>
    <t xml:space="preserve">    attività finanziarie e assicurative</t>
  </si>
  <si>
    <t xml:space="preserve">    attività immobiliari</t>
  </si>
  <si>
    <t xml:space="preserve">    attività professionali, scientifiche e tecniche, amministrazione e servizi di supporto</t>
  </si>
  <si>
    <t xml:space="preserve">    amministrazione pubblica e difesa, assicurazione sociale obbligatoria, istruzione, sanità e assistenza sociale</t>
  </si>
  <si>
    <t xml:space="preserve">    attività artistiche, di intrattenimento e divertimento, riparazione di beni per la casa e altri servizi</t>
  </si>
  <si>
    <t>Dati estratti il 27 giu 2021 11:46 UTC (GMT) da I.Stat</t>
  </si>
  <si>
    <t>Legend:</t>
  </si>
  <si>
    <t>g:</t>
  </si>
  <si>
    <t>il fenomeno esiste, ma i dati non si conoscono per qualsiasi ragione</t>
  </si>
  <si>
    <t>industria estrattiva</t>
  </si>
  <si>
    <t>industria manifatturiera</t>
  </si>
  <si>
    <t>industrie alimentari, delle bevande e del tabacco</t>
  </si>
  <si>
    <t>industrie tessili, abbigliamento, cuoio, calzature, industria del legno, della carta, editoria</t>
  </si>
  <si>
    <t>fabbricazione di coke e prodotti derivanti dalla raffinazione del petrolio, fabbricazione di prodotti chimici e farmaceutici</t>
  </si>
  <si>
    <t>fabbricazione di articoli in gomma e materie plastiche e altri prodotti di minerali non metalliferi, attività metallurgiche e fabbricazione di prodotti in metallo, esclusi macchinari</t>
  </si>
  <si>
    <t>fabbricazione di computer e prodotti di elettronica e ottica, fabbricazione di apparecchiature elettriche, fabbricazione di macchinari e apparecchiature n.c.a</t>
  </si>
  <si>
    <t>fabbricazione di mezzi di trasporto</t>
  </si>
  <si>
    <t>fabbricazione di mobili, altre industrie manifatturiere, riparazione e installazione di macchine e apparecchiature</t>
  </si>
  <si>
    <t>costruzioni</t>
  </si>
  <si>
    <t>servizi</t>
  </si>
  <si>
    <t>commercio all'ingrosso e al dettaglio, riparazione di autoveicoli e motocicli, trasporto e magazzinaggio,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</si>
  <si>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</si>
  <si>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</si>
  <si>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</si>
  <si>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tecniche, amministrazione e servizi di supporto</t>
  </si>
  <si>
    <t>amministrazione pubblica e difesa, assicurazione sociale obbligatoria, istruzione, sanità e assistenza sociale</t>
  </si>
  <si>
    <t>attività artistiche, di intrattenimento e divertimento, riparazione di beni per la casa e altri servizi</t>
  </si>
  <si>
    <t>agricoltura, silvicoltura e pesca</t>
  </si>
  <si>
    <t>(1)</t>
  </si>
  <si>
    <t>(3)</t>
  </si>
  <si>
    <t>(2)</t>
  </si>
  <si>
    <t>Occupati dipendenti 
(migl.)</t>
  </si>
  <si>
    <t>Ore lavorate dai dipendenti 
(migl.)</t>
  </si>
  <si>
    <t>Stima rischio licenziamento (migl.)</t>
  </si>
  <si>
    <t>fuori dalla crisi</t>
  </si>
  <si>
    <t>(4)</t>
  </si>
  <si>
    <t>n.d.</t>
  </si>
  <si>
    <t>&lt;?xml version="1.0" encoding="utf-16"?&gt;&lt;WebTableParameter xmlns:xsd="http://www.w3.org/2001/XMLSchema" xmlns:xsi="http://www.w3.org/2001/XMLSchema-instance" xmlns="http://stats.oecd.org/OECDStatWS/2004/03/01/"&gt;&lt;DataTable Code="DCSC_INDXPRODIND_1" HasMetadata="true"&gt;&lt;Name LocaleIsoCode="en"&gt;Industrial production index&lt;/Name&gt;&lt;Name LocaleIsoCode="it"&gt;Indice della produzione industriale&lt;/Name&gt;&lt;Dimension Code="ITTER107" HasMetadata="false" CommonCode="ITTER107" Display="labels"&gt;&lt;Name LocaleIsoCode="en"&gt;Territory&lt;/Name&gt;&lt;Name LocaleIsoCode="it"&gt;Territorio&lt;/Name&gt;&lt;Member Code="IT" HasMetadata="false"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LocaleIsoCode="en"&gt;Indicator&lt;/Name&gt;&lt;Name LocaleIsoCode="it"&gt;Indicatore&lt;/Name&gt;&lt;Member Code="IND_PROD2" HasMetadata="true" HasChild="0"&gt;&lt;Name LocaleIsoCode="en"&gt;industrial production index - base 2015=100&lt;/Name&gt;&lt;Name LocaleIsoCode="it"&gt;indice della produzione industriale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HasChild="0"&gt;&lt;Name LocaleIsoCode="en"&gt;raw data&lt;/Name&gt;&lt;Name LocaleIsoCode="it"&gt;dati grezzi&lt;/Name&gt;&lt;/Member&gt;&lt;Member Code="W" HasMetadata="false" HasChild="0"&gt;&lt;Name LocaleIsoCode="en"&gt;calendar adjusted data&lt;/Name&gt;&lt;Name LocaleIsoCode="it"&gt;dati corretti per gli effetti di calendario&lt;/Name&gt;&lt;/Member&gt;&lt;Member Code="Y" HasMetadata="false" HasChild="0" IsDisplayed="true"&gt;&lt;Name LocaleIsoCode="en"&gt;seasonally adjusted data&lt;/Name&gt;&lt;Name LocaleIsoCode="it"&gt;dati destagionalizzati&lt;/Name&gt;&lt;/Member&gt;&lt;/Dimension&gt;&lt;Dimension Code="ATECO_2007" HasMetadata="false" CommonCode="ATECO_2007" Display="codesandlabels"&gt;&lt;Name LocaleIsoCode="en"&gt;NACE 2007&lt;/Name&gt;&lt;Name LocaleIsoCode="it"&gt;Ateco 2007&lt;/Name&gt;&lt;Member Code="B" HasMetadata="false" HasOnlyUnitMetadata="false" HasChild="1"&gt;&lt;Name LocaleIsoCode="en"&gt;mining and quarrying&lt;/Name&gt;&lt;Name LocaleIsoCode="it"&gt;estrazione di minerali da cave e miniere&lt;/Name&gt;&lt;ChildMember Code="06" HasMetadata="false" HasOnlyUnitMetadata="false" HasChild="1"&gt;&lt;Name LocaleIsoCode="en"&gt;extraction of crude petroleum and natural gas&lt;/Name&gt;&lt;Name LocaleIsoCode="it"&gt;estrazione di petrolio greggio e di gas naturale&lt;/Name&gt;&lt;ChildMember Code="061" HasMetadata="false" HasOnlyUnitMetadata="false" HasChild="0"&gt;&lt;Name LocaleIsoCode="en"&gt;extraction of crude petroleum&lt;/Name&gt;&lt;Name LocaleIsoCode="it"&gt;estrazione di petrolio greggio&lt;/Name&gt;&lt;/ChildMember&gt;&lt;ChildMember Code="062" HasMetadata="false" HasOnlyUnitMetadata="false" HasChild="0"&gt;&lt;Name LocaleIsoCode="en"&gt;extraction of natural gas&lt;/Name&gt;&lt;Name LocaleIsoCode="it"&gt;estrazione di gas naturale&lt;/Name&gt;&lt;/ChildMember&gt;&lt;/ChildMember&gt;&lt;ChildMember Code="08" HasMetadata="false" HasOnlyUnitMetadata="false" HasChild="1"&gt;&lt;Name LocaleIsoCode="en"&gt;other mining and quarrying&lt;/Name&gt;&lt;Name LocaleIsoCode="it"&gt;altre attività di estrazione di minerali da cave e miniere&lt;/Name&gt;&lt;ChildMember Code="081" HasMetadata="false" HasOnlyUnitMetadata="false" HasChild="0"&gt;&lt;Name LocaleIsoCode="en"&gt;quarrying of stone, sand and clay&lt;/Name&gt;&lt;Name LocaleIsoCode="it"&gt;estrazione di pietra, sabbia e argilla&lt;/Name&gt;&lt;/ChildMember&gt;&lt;ChildMember Code="089" HasMetadata="false" HasOnlyUnitMetadata="false" HasChild="0"&gt;&lt;Name LocaleIsoCode="en"&gt;mining and quarrying n.e.c.&lt;/Name&gt;&lt;Name LocaleIsoCode="it"&gt;estrazione di minerali da cave e miniere nca&lt;/Name&gt;&lt;/ChildMember&gt;&lt;/ChildMember&gt;&lt;/Member&gt;&lt;Member Code="C" HasMetadata="false" HasOnlyUnitMetadata="false" HasChild="1"&gt;&lt;Name LocaleIsoCode="en"&gt;manufacturing&lt;/Name&gt;&lt;Name LocaleIsoCode="it"&gt;attività manifatturiere&lt;/Name&gt;&lt;ChildMember Code="CA" HasMetadata="false" HasOnlyUnitMetadata="false" HasChild="1"&gt;&lt;Name LocaleIsoCode="en"&gt;manufacture of food products, beverages and tobacco products&lt;/Name&gt;&lt;Name LocaleIsoCode="it"&gt;industrie alimentari, delle bevande e del tabacco&lt;/Name&gt;&lt;ChildMember Code="10" HasMetadata="false" HasOnlyUnitMetadata="false" HasChild="0"&gt;&lt;Name LocaleIsoCode="en"&gt;manufacture of food products&lt;/Name&gt;&lt;Name LocaleIsoCode="it"&gt;industrie alimentari&lt;/Name&gt;&lt;/ChildMember&gt;&lt;ChildMember Code="11" HasMetadata="false" HasOnlyUnitMetadata="false" HasChild="0"&gt;&lt;Name LocaleIsoCode="en"&gt;manufacture of beverages&lt;/Name&gt;&lt;Name LocaleIsoCode="it"&gt;industria delle bevande&lt;/Name&gt;&lt;/ChildMember&gt;&lt;ChildMember Code="12" HasMetadata="false" HasOnlyUnitMetadata="false" HasChild="0"&gt;&lt;Name LocaleIsoCode="en"&gt;manufacture of tobacco products&lt;/Name&gt;&lt;Name LocaleIsoCode="it"&gt;industria del tabacco&lt;/Name&gt;&lt;/ChildMember&gt;&lt;/ChildMember&gt;&lt;ChildMember Code="CB" HasMetadata="false" HasOnlyUnitMetadata="false" HasChild="1"&gt;&lt;Name LocaleIsoCode="en"&gt;manufacture of textiles, apparel, leather and related products&lt;/Name&gt;&lt;Name LocaleIsoCode="it"&gt;industrie tessili, dell'abbigliamento, articoli in pelle e simili&lt;/Name&gt;&lt;ChildMember Code="13" HasMetadata="false" HasOnlyUnitMetadata="false" HasChild="0"&gt;&lt;Name LocaleIsoCode="en"&gt;manufacture of textiles&lt;/Name&gt;&lt;Name LocaleIsoCode="it"&gt;industrie tessili&lt;/Name&gt;&lt;/ChildMember&gt;&lt;ChildMember Code="14" HasMetadata="false" HasOnlyUnitMetadata="false" HasChild="0"&gt;&lt;Name LocaleIsoCode="en"&gt;manufacture of wearing apparel&lt;/Name&gt;&lt;Name LocaleIsoCode="it"&gt;confezione di articoli di abbigliamento, confezione di articoli in pelle e pelliccia&lt;/Name&gt;&lt;/ChildMember&gt;&lt;ChildMember Code="15" HasMetadata="false" HasOnlyUnitMetadata="false" HasChild="0"&gt;&lt;Name LocaleIsoCode="en"&gt;manufacture of leather and related products&lt;/Name&gt;&lt;Name LocaleIsoCode="it"&gt;fabbricazione di articoli in pelle e simili&lt;/Name&gt;&lt;/ChildMember&gt;&lt;/ChildMember&gt;&lt;ChildMember Code="CC" HasMetadata="false" HasOnlyUnitMetadata="false" HasChild="1"&gt;&lt;Name LocaleIsoCode="en"&gt;manufacture of wood and paper products, and printing&lt;/Name&gt;&lt;Name LocaleIsoCode="it"&gt;industria dei prodotti in legno e carta, stampa&lt;/Name&gt;&lt;ChildMember Code="16" HasMetadata="false" HasOnlyUnitMetadata="false" HasChild="0"&gt;&lt;Name LocaleIsoCode="en"&gt;manufacture of wood and of products of wood and cork, except furniture, manufacture of articles of straw and plaiting materials&lt;/Name&gt;&lt;Name LocaleIsoCode="it"&gt;industria del legno e dei prodotti in legno e sughero (esclusi i mobili), fabbricazione di articoli in paglia e materiali da intreccio&lt;/Name&gt;&lt;/ChildMember&gt;&lt;ChildMember Code="17" HasMetadata="false" HasOnlyUnitMetadata="false" HasChild="0"&gt;&lt;Name LocaleIsoCode="en"&gt;manufacture of paper and paper products&lt;/Name&gt;&lt;Name LocaleIsoCode="it"&gt;fabbricazione di carta e di prodotti di carta&lt;/Name&gt;&lt;/ChildMember&gt;&lt;ChildMember Code="18" HasMetadata="false" HasOnlyUnitMetadata="false" HasChild="0"&gt;&lt;Name LocaleIsoCode="en"&gt;printing and reproduction of recorded media&lt;/Name&gt;&lt;Name LocaleIsoCode="it"&gt;stampa e riproduzione di supporti registrati&lt;/Name&gt;&lt;/ChildMember&gt;&lt;/ChildMember&gt;&lt;ChildMember Code="CD" HasMetadata="false" HasOnlyUnitMetadata="false" HasChild="1"&gt;&lt;Name LocaleIsoCode="en"&gt;manufacture of coke and refined petroleum products&lt;/Name&gt;&lt;Name LocaleIsoCode="it"&gt;fabbricazione di coke e prodotti derivanti dalla raffinazione del petrolio&lt;/Name&gt;&lt;ChildMember Code="19" HasMetadata="false" HasOnlyUnitMetadata="false" HasChild="0"&gt;&lt;Name LocaleIsoCode="en"&gt;manufacture of coke and refined petroleum products&lt;/Name&gt;&lt;Name LocaleIsoCode="it"&gt;fabbricazione di coke e prodotti derivanti dalla raffinazione del petrolio&lt;/Name&gt;&lt;/ChildMember&gt;&lt;/ChildMember&gt;&lt;ChildMember Code="CE" HasMetadata="false" HasOnlyUnitMetadata="false" HasChild="1"&gt;&lt;Name LocaleIsoCode="en"&gt;manufacture of chemicals and chemical products&lt;/Name&gt;&lt;Name LocaleIsoCode="it"&gt;fabbricazione di prodotti chimici&lt;/Name&gt;&lt;ChildMember Code="20" HasMetadata="false" HasOnlyUnitMetadata="false" HasChild="0"&gt;&lt;Name LocaleIsoCode="en"&gt;manufacture of chemicals and chemical products&lt;/Name&gt;&lt;Name LocaleIsoCode="it"&gt;fabbricazione di prodotti chimici&lt;/Name&gt;&lt;/ChildMember&gt;&lt;/ChildMember&gt;&lt;ChildMember Code="CF" HasMetadata="false" HasOnlyUnitMetadata="false" HasChild="1"&gt;&lt;Name LocaleIsoCode="en"&gt;manufacture of basic pharmaceutical products and pharmaceutical preparations&lt;/Name&gt;&lt;Name LocaleIsoCode="it"&gt;fabbricazione di prodotti farmaceutici di base e di preparati farmaceutici&lt;/Name&gt;&lt;ChildMember Code="21" HasMetadata="false" HasOnlyUnitMetadata="false" HasChild="0"&gt;&lt;Name LocaleIsoCode="en"&gt;manufacture of basic pharmaceutical products and pharmaceutical preparations&lt;/Name&gt;&lt;Name LocaleIsoCode="it"&gt;fabbricazione di prodotti farmaceutici di base e di preparati farmaceutici&lt;/Name&gt;&lt;/ChildMember&gt;&lt;/ChildMember&gt;&lt;ChildMember Code="CG" HasMetadata="false" HasOnlyUnitMetadata="false" HasChild="1"&gt;&lt;Name LocaleIsoCode="en"&gt;manufacture of rubber and plastic products and other non-metallic mineral products&lt;/Name&gt;&lt;Name LocaleIsoCode="it"&gt;fabbricazione di articoli in gomma e materie plastiche e di altri prodotti della lavorazione di minerali non metalliferi&lt;/Name&gt;&lt;ChildMember Code="22" HasMetadata="false" HasOnlyUnitMetadata="false" HasChild="0"&gt;&lt;Name LocaleIsoCode="en"&gt;manufacture of rubber and plastic products&lt;/Name&gt;&lt;Name LocaleIsoCode="it"&gt;fabbricazione di articoli in gomma e materie plastiche&lt;/Name&gt;&lt;/ChildMember&gt;&lt;ChildMember Code="23" HasMetadata="false" HasOnlyUnitMetadata="false" HasChild="0"&gt;&lt;Name LocaleIsoCode="en"&gt;manufacture of other non-metallic mineral products&lt;/Name&gt;&lt;Name LocaleIsoCode="it"&gt;fabbricazione di altri prodotti della lavorazione di minerali non metalliferi&lt;/Name&gt;&lt;/ChildMember&gt;&lt;/ChildMember&gt;&lt;ChildMember Code="CH" HasMetadata="false" HasOnlyUnitMetadata="false" HasChild="1"&gt;&lt;Name LocaleIsoCode="en"&gt;manufacture of basic metals and fabricated metal products, except machinery and equipment&lt;/Name&gt;&lt;Name LocaleIsoCode="it"&gt;metallurgia  e fabbricazione di prodotti in metallo esclusi macchinari e attrezzature&lt;/Name&gt;&lt;ChildMember Code="24" HasMetadata="false" HasOnlyUnitMetadata="false" HasChild="0"&gt;&lt;Name LocaleIsoCode="en"&gt;manufacture of basic metals&lt;/Name&gt;&lt;Name LocaleIsoCode="it"&gt;metallurgia&lt;/Name&gt;&lt;/ChildMember&gt;&lt;ChildMember Code="25" HasMetadata="false" HasOnlyUnitMetadata="false" HasChild="0"&gt;&lt;Name LocaleIsoCode="en"&gt;manufacture of fabricated metal products, except machinery and equipment&lt;/Name&gt;&lt;Name LocaleIsoCode="it"&gt;fabbricazione di prodotti in metallo (esclusi macchinari e attrezzature)&lt;/Name&gt;&lt;/ChildMember&gt;&lt;/ChildMember&gt;&lt;ChildMember Code="CI" HasMetadata="false" HasOnlyUnitMetadata="false" HasChild="1"&gt;&lt;Name LocaleIsoCode="en"&gt;manufacture of computer, electronic and optical products&lt;/Name&gt;&lt;Name LocaleIsoCode="it"&gt;fabbricazione di computer e prodotti di elettronica  e ottica; apparecchi elettromedicali, apparecchi di misurazione e di orologi&lt;/Name&gt;&lt;ChildMember Code="26" HasMetadata="false" HasOnlyUnitMetadata="false" HasChild="0"&gt;&lt;Name LocaleIsoCode="en"&gt;manufacture of computer, electronic and optical products&lt;/Name&gt;&lt;Name LocaleIsoCode="it"&gt;fabbricazione di computer e prodotti di elettronica e ottica, apparecchi elettromedicali, apparecchi di misurazione e di orologi&lt;/Name&gt;&lt;/ChildMember&gt;&lt;/ChildMember&gt;&lt;ChildMember Code="CJ" HasMetadata="false" HasOnlyUnitMetadata="false" HasChild="1"&gt;&lt;Name LocaleIsoCode="en"&gt;manufacture of electrical equipment and of non-electric domestic appliances&lt;/Name&gt;&lt;Name LocaleIsoCode="it"&gt;fabbricazione di apparecchiature elettriche ed apparecchiature per uso domestico non elettriche&lt;/Name&gt;&lt;ChildMember Code="27" HasMetadata="false" HasOnlyUnitMetadata="false" HasChild="0"&gt;&lt;Name LocaleIsoCode="en"&gt;manufacture of electrical equipment and of non-electric domestic appliances&lt;/Name&gt;&lt;Name LocaleIsoCode="it"&gt;fabbricazione di apparecchiature elettriche ed apparecchiature per uso domestico non elettriche&lt;/Name&gt;&lt;/ChildMember&gt;&lt;/ChildMember&gt;&lt;ChildMember Code="CK" HasMetadata="false" HasOnlyUnitMetadata="false" HasChild="1"&gt;&lt;Name LocaleIsoCode="en"&gt;manufacture of machinery and equipment n.e.c.&lt;/Name&gt;&lt;Name LocaleIsoCode="it"&gt;fabbricazione di macchinari ed apparecchiature nca&lt;/Name&gt;&lt;ChildMember Code="28" HasMetadata="false" HasOnlyUnitMetadata="false" HasChild="0"&gt;&lt;Name LocaleIsoCode="en"&gt;manufacture of machinery and equipment n.e.c.&lt;/Name&gt;&lt;Name LocaleIsoCode="it"&gt;fabbricazione di macchinari ed apparecchiature nca&lt;/Name&gt;&lt;/ChildMember&gt;&lt;/ChildMember&gt;&lt;ChildMember Code="CL" HasMetadata="false" HasOnlyUnitMetadata="false" HasChild="1"&gt;&lt;Name LocaleIsoCode="en"&gt;manufacture of transport equipment&lt;/Name&gt;&lt;Name LocaleIsoCode="it"&gt;fabbricazione di mezzi di trasporto&lt;/Name&gt;&lt;ChildMember Code="29" HasMetadata="false" HasOnlyUnitMetadata="false" HasChild="0"&gt;&lt;Name LocaleIsoCode="en"&gt;manufacture of motor vehicles, trailers and semi-trailers&lt;/Name&gt;&lt;Name LocaleIsoCode="it"&gt;fabbricazione di autoveicoli, rimorchi e semirimorchi&lt;/Name&gt;&lt;/ChildMember&gt;&lt;ChildMember Code="30" HasMetadata="false" HasOnlyUnitMetadata="false" HasChild="0"&gt;&lt;Name LocaleIsoCode="en"&gt;manufacture of other transport equipment&lt;/Name&gt;&lt;Name LocaleIsoCode="it"&gt;fabbricazione di altri mezzi di trasporto&lt;/Name&gt;&lt;/ChildMember&gt;&lt;/ChildMember&gt;&lt;ChildMember Code="CM" HasMetadata="false" HasOnlyUnitMetadata="false" HasChild="1"&gt;&lt;Name LocaleIsoCode="en"&gt;other manufacturing, and repair and installation of machinery and equipment&lt;/Name&gt;&lt;Name LocaleIsoCode="it"&gt;altre industrie manifatturiere, riparazione e installazione di macchine e apparecchiature&lt;/Name&gt;&lt;ChildMember Code="31" HasMetadata="false" HasOnlyUnitMetadata="false" HasChild="0"&gt;&lt;Name LocaleIsoCode="en"&gt;manufacture of furniture&lt;/Name&gt;&lt;Name LocaleIsoCode="it"&gt;fabbricazione di mobili&lt;/Name&gt;&lt;/ChildMember&gt;&lt;ChildMember Code="32" HasMetadata="false" HasOnlyUnitMetadata="false" HasChild="0"&gt;&lt;Name LocaleIsoCode="en"&gt;other manufacturing&lt;/Name&gt;&lt;Name LocaleIsoCode="it"&gt;altre industrie manifatturiere&lt;/Name&gt;&lt;/ChildMember&gt;&lt;ChildMember Code="33" HasMetadata="false" HasOnlyUnitMetadata="false" HasChild="0"&gt;&lt;Name LocaleIsoCode="en"&gt;repair and installation of machinery and equipment&lt;/Name&gt;&lt;Name LocaleIsoCode="it"&gt;riparazione, manutenzione ed installazione di macchine ed apparecchiature&lt;/Name&gt;&lt;/ChildMember&gt;&lt;/ChildMember&gt;&lt;/Member&gt;&lt;Member Code="D" HasMetadata="false" HasOnlyUnitMetadata="false" HasChild="1"&gt;&lt;Name LocaleIsoCode="en"&gt;electricity, gas, steam and air conditioning supply&lt;/Name&gt;&lt;Name LocaleIsoCode="it"&gt;fornitura di energia elettrica, gas, vapore e aria condizionata&lt;/Name&gt;&lt;ChildMember Code="35" HasMetadata="false" HasOnlyUnitMetadata="false" HasChild="1"&gt;&lt;Name LocaleIsoCode="en"&gt;electricity, gas, steam and air conditioning supply&lt;/Name&gt;&lt;Name LocaleIsoCode="it"&gt;fornitura di energia elettrica, gas, vapore e aria condizionata&lt;/Name&gt;&lt;ChildMember Code="351" HasMetadata="false" HasOnlyUnitMetadata="false" HasChild="0"&gt;&lt;Name LocaleIsoCode="en"&gt;electric power generation, transmission and distribution&lt;/Name&gt;&lt;Name LocaleIsoCode="it"&gt;produzione, trasmissione e distribuzione di energia elettrica&lt;/Name&gt;&lt;/ChildMember&gt;&lt;ChildMember Code="352" HasMetadata="false" HasOnlyUnitMetadata="false" HasChild="0"&gt;&lt;Name LocaleIsoCode="en"&gt;manufacture of gas, distribution of gaseous fuels through mains&lt;/Name&gt;&lt;Name LocaleIsoCode="it"&gt;produzione di gas, distribuzione di combustibili gassosi mediante condotte&lt;/Name&gt;&lt;/ChildMember&gt;&lt;/ChildMember&gt;&lt;/Member&gt;&lt;/Dimension&gt;&lt;Dimension Code="TIME" HasMetadata="false" CommonCode="TIME" Display="labels"&gt;&lt;Name LocaleIsoCode="en"&gt;Select time&lt;/Name&gt;&lt;Name LocaleIsoCode="it"&gt;Seleziona periodo&lt;/Name&gt;&lt;Member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LocaleIsoCode="it"&gt;Lug-2020&lt;/Name&gt;&lt;/Member&gt;&lt;Member Code="2020M8" HasMetadata="false"&gt;&lt;Name LocaleIsoCode="en"&gt;Aug-2020&lt;/Name&gt;&lt;Name LocaleIsoCode="it"&gt;Ago-2020&lt;/Name&gt;&lt;/Member&gt;&lt;Member Code="2020M9" HasMetadata="false"&gt;&lt;Name LocaleIsoCode="en"&gt;Sep-2020&lt;/Name&gt;&lt;Name LocaleIsoCode="it"&gt;Set-2020&lt;/Name&gt;&lt;/Member&gt;&lt;Member Code="2020M10" HasMetadata="false"&gt;&lt;Name LocaleIsoCode="en"&gt;Oct-2020&lt;/Name&gt;&lt;Name LocaleIsoCode="it"&gt;Ott-2020&lt;/Name&gt;&lt;/Member&gt;&lt;Member Code="2020M11" HasMetadata="false"&gt;&lt;Name LocaleIsoCode="en"&gt;Nov-2020&lt;/Name&gt;&lt;Name LocaleIsoCode="it"&gt;Nov-2020&lt;/Name&gt;&lt;/Member&gt;&lt;Member Code="2020M12" HasMetadata="false"&gt;&lt;Name LocaleIsoCode="en"&gt;Dec-2020&lt;/Name&gt;&lt;Name LocaleIsoCode="it"&gt;Dic-2020&lt;/Name&gt;&lt;/Member&gt;&lt;Member Code="2021M1" HasMetadata="false"&gt;&lt;Name LocaleIsoCode="en"&gt;Jan-2021&lt;/Name&gt;&lt;Name LocaleIsoCode="it"&gt;Gen-2021&lt;/Name&gt;&lt;/Member&gt;&lt;Member Code="2021M2" HasMetadata="false"&gt;&lt;Name LocaleIsoCode="en"&gt;Feb-2021&lt;/Name&gt;&lt;Name LocaleIsoCode="it"&gt;Feb-2021&lt;/Name&gt;&lt;/Member&gt;&lt;Member Code="2021M3" HasMetadata="false"&gt;&lt;Name LocaleIsoCode="en"&gt;Mar-2021&lt;/Name&gt;&lt;Name LocaleIsoCode="it"&gt;Mar-2021&lt;/Name&gt;&lt;/Member&gt;&lt;Member Code="2021M4" HasMetadata="false"&gt;&lt;Name LocaleIsoCode="en"&gt;Apr-2021&lt;/Name&gt;&lt;Name LocaleIsoCode="it"&gt;Apr-2021&lt;/Name&gt;&lt;/Member&gt;&lt;/Dimension&gt;&lt;WBOSInformations&gt;&lt;TimeDimension WebTreeWasUsed="false"&gt;&lt;StartCodes Months="2019M1" /&gt;&lt;EndCodes Months="2021M4" /&gt;&lt;/TimeDimension&gt;&lt;/WBOSInformations&gt;&lt;Tabulation Axis="horizontal"&gt;&lt;Dimension Code="TIME" CommonCode="TIME" /&gt;&lt;/Tabulation&gt;&lt;Tabulation Axis="vertical"&gt;&lt;Dimension Code="ATECO_2007" CommonCode="ATECO_2007" /&gt;&lt;/Tabulation&gt;&lt;Tabulation Axis="page"&gt;&lt;Dimension Code="TIPO_DATO7" CommonCode="TIPO_DATO7" /&gt;&lt;Dimension Code="ITTER107" CommonCode="ITTER107" /&gt;&lt;Dimension Code="CORREZ" CommonCode="CORREZ"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LocaleIsoCode="it"&gt;Dettaglio settori economici (Ateco 4 cifre)&lt;/Name&gt;&lt;AbsoluteUri&gt;http://dati.istat.it//View.aspx?QueryId=42875&amp;amp;QueryType=Public&amp;amp;Lang=it&lt;/AbsoluteUri&gt;&lt;/Query&gt;&lt;/WebTableParameter&gt;</t>
  </si>
  <si>
    <t>Dataset:Indice della produzione industriale</t>
  </si>
  <si>
    <t>Indicatore</t>
  </si>
  <si>
    <t>indice della produzione industriale - base 2015=100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</si>
  <si>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</si>
  <si>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</si>
  <si>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</si>
  <si>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</si>
  <si>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</si>
  <si>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</si>
  <si>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</si>
  <si>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</si>
  <si>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</si>
  <si>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</si>
  <si>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</si>
  <si>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</si>
  <si>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</si>
  <si>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</si>
  <si>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</si>
  <si>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</si>
  <si>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</si>
  <si>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</si>
  <si>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Lug-2020</t>
  </si>
  <si>
    <t>Ago-2020</t>
  </si>
  <si>
    <t>Set-2020</t>
  </si>
  <si>
    <t>Ott-2020</t>
  </si>
  <si>
    <t>Nov-2020</t>
  </si>
  <si>
    <t>Dic-2020</t>
  </si>
  <si>
    <t>Gen-2021</t>
  </si>
  <si>
    <t>Feb-2021</t>
  </si>
  <si>
    <t>Mar-2021</t>
  </si>
  <si>
    <t>Apr-2021</t>
  </si>
  <si>
    <t>Ateco 2007</t>
  </si>
  <si>
    <t>B: estrazione di minerali da cave e miniere</t>
  </si>
  <si>
    <t xml:space="preserve">  06: estrazione di petrolio greggio e di gas naturale</t>
  </si>
  <si>
    <t xml:space="preserve">    061: estrazione di petrolio greggio</t>
  </si>
  <si>
    <t xml:space="preserve">    062: estrazione di gas naturale</t>
  </si>
  <si>
    <t xml:space="preserve">  08: altre attività di estrazione di minerali da cave e miniere</t>
  </si>
  <si>
    <t xml:space="preserve">    081: estrazione di pietra, sabbia e argilla</t>
  </si>
  <si>
    <t xml:space="preserve">    089: estrazione di minerali da cave e miniere nca</t>
  </si>
  <si>
    <t>C: attività manifatturiere</t>
  </si>
  <si>
    <t xml:space="preserve">  CA: industrie alimentari, delle bevande e del tabacco</t>
  </si>
  <si>
    <t xml:space="preserve">    10: industrie alimentari</t>
  </si>
  <si>
    <t xml:space="preserve">    11: industria delle bevande</t>
  </si>
  <si>
    <t xml:space="preserve">    12: industria del tabacco</t>
  </si>
  <si>
    <t xml:space="preserve">  CB: industrie tessili, dell'abbigliamento, articoli in pelle e simili</t>
  </si>
  <si>
    <t xml:space="preserve">    13: industrie tessili</t>
  </si>
  <si>
    <t xml:space="preserve">    14: confezione di articoli di abbigliamento, confezione di articoli in pelle e pelliccia</t>
  </si>
  <si>
    <t xml:space="preserve">    15: fabbricazione di articoli in pelle e simili</t>
  </si>
  <si>
    <t xml:space="preserve">  CC: industria dei prodotti in legno e carta, stampa</t>
  </si>
  <si>
    <t xml:space="preserve">    16: industria del legno e dei prodotti in legno e sughero (esclusi i mobili), fabbricazione di articoli in paglia e materiali da intreccio</t>
  </si>
  <si>
    <t xml:space="preserve">    17: fabbricazione di carta e di prodotti di carta</t>
  </si>
  <si>
    <t xml:space="preserve">    18: stampa e riproduzione di supporti registrati</t>
  </si>
  <si>
    <t xml:space="preserve">  CD: fabbricazione di coke e prodotti derivanti dalla raffinazione del petrolio</t>
  </si>
  <si>
    <t xml:space="preserve">    19: fabbricazione di coke e prodotti derivanti dalla raffinazione del petrolio</t>
  </si>
  <si>
    <t xml:space="preserve">  CE: fabbricazione di prodotti chimici</t>
  </si>
  <si>
    <t xml:space="preserve">    20: fabbricazione di prodotti chimici</t>
  </si>
  <si>
    <t xml:space="preserve">  CF: fabbricazione di prodotti farmaceutici di base e di preparati farmaceutici</t>
  </si>
  <si>
    <t xml:space="preserve">    21: fabbricazione di prodotti farmaceutici di base e di preparati farmaceutici</t>
  </si>
  <si>
    <t xml:space="preserve">  CG: fabbricazione di articoli in gomma e materie plastiche e di altri prodotti della lavorazione di minerali non metalliferi</t>
  </si>
  <si>
    <t xml:space="preserve">    22: fabbricazione di articoli in gomma e materie plastiche</t>
  </si>
  <si>
    <t xml:space="preserve">    23: fabbricazione di altri prodotti della lavorazione di minerali non metalliferi</t>
  </si>
  <si>
    <t xml:space="preserve">  CH: metallurgia  e fabbricazione di prodotti in metallo esclusi macchinari e attrezzature</t>
  </si>
  <si>
    <t xml:space="preserve">    24: metallurgia</t>
  </si>
  <si>
    <t xml:space="preserve">    25: fabbricazione di prodotti in metallo (esclusi macchinari e attrezzature)</t>
  </si>
  <si>
    <t xml:space="preserve">  CI: fabbricazione di computer e prodotti di elettronica  e ottica; apparecchi elettromedicali, apparecchi di misurazione e di orologi</t>
  </si>
  <si>
    <t xml:space="preserve">    26: fabbricazione di computer e prodotti di elettronica e ottica, apparecchi elettromedicali, apparecchi di misurazione e di orologi</t>
  </si>
  <si>
    <t xml:space="preserve">  CJ: fabbricazione di apparecchiature elettriche ed apparecchiature per uso domestico non elettriche</t>
  </si>
  <si>
    <t xml:space="preserve">    27: fabbricazione di apparecchiature elettriche ed apparecchiature per uso domestico non elettriche</t>
  </si>
  <si>
    <t xml:space="preserve">  CK: fabbricazione di macchinari ed apparecchiature nca</t>
  </si>
  <si>
    <t xml:space="preserve">    28: fabbricazione di macchinari ed apparecchiature nca</t>
  </si>
  <si>
    <t xml:space="preserve">  CL: fabbricazione di mezzi di trasporto</t>
  </si>
  <si>
    <t xml:space="preserve">    29: fabbricazione di autoveicoli, rimorchi e semirimorchi</t>
  </si>
  <si>
    <t xml:space="preserve">    30: fabbricazione di altri mezzi di trasporto</t>
  </si>
  <si>
    <t xml:space="preserve">  CM: altre industrie manifatturiere, riparazione e installazione di macchine e apparecchiature</t>
  </si>
  <si>
    <t xml:space="preserve">    31: fabbricazione di mobili</t>
  </si>
  <si>
    <t xml:space="preserve">    32: altre industrie manifatturiere</t>
  </si>
  <si>
    <t xml:space="preserve">    33: riparazione, manutenzione ed installazione di macchine ed apparecchiature</t>
  </si>
  <si>
    <t>D: fornitura di energia elettrica, gas, vapore e aria condizionata</t>
  </si>
  <si>
    <t xml:space="preserve">  35: fornitura di energia elettrica, gas, vapore e aria condizionata</t>
  </si>
  <si>
    <t xml:space="preserve">    351: produzione, trasmissione e distribuzione di energia elettrica</t>
  </si>
  <si>
    <t xml:space="preserve">    352: produzione di gas, distribuzione di combustibili gassosi mediante condotte</t>
  </si>
  <si>
    <t>Dati estratti il 26 Jun 2021 14:46 UTC (GMT) da I.Stat</t>
  </si>
  <si>
    <t>c:</t>
  </si>
  <si>
    <t>dato oscurato per la tutela del segreto statistico</t>
  </si>
  <si>
    <t>Media</t>
  </si>
  <si>
    <t>Filtro 
su Media</t>
  </si>
  <si>
    <t>Filtro 
su Aprile</t>
  </si>
  <si>
    <t>&gt; -2 %</t>
  </si>
  <si>
    <t>&gt; -5 %</t>
  </si>
  <si>
    <t>&gt; -8 %</t>
  </si>
  <si>
    <t>Dati estratti il 25 giu 2021 16:41 UTC (GMT) da I.Stat</t>
  </si>
  <si>
    <t>Nota: alcuni ATECO sono vuoti perché coperti da segreto statistico</t>
  </si>
  <si>
    <r>
      <t xml:space="preserve">Indagine mensile sulla produzione industriale
</t>
    </r>
    <r>
      <rPr>
        <sz val="11"/>
        <rFont val="Calibri Light"/>
        <family val="2"/>
        <scheme val="major"/>
      </rPr>
      <t>Raggruppamenti ATECO</t>
    </r>
  </si>
  <si>
    <r>
      <t>Non v'è ragione perché essi non utilizzino, nella larga maggioranza dei casi, questa</t>
    </r>
    <r>
      <rPr>
        <i/>
        <sz val="10"/>
        <rFont val="Calibri Light"/>
        <family val="2"/>
        <scheme val="major"/>
      </rPr>
      <t xml:space="preserve"> free disposal</t>
    </r>
    <r>
      <rPr>
        <sz val="10"/>
        <rFont val="Calibri Light"/>
        <family val="2"/>
        <scheme val="major"/>
      </rPr>
      <t>, soprattutto di fronte ai miglioramenti attesi dell'economia nella seconda metà dell'anno.</t>
    </r>
  </si>
  <si>
    <r>
      <t xml:space="preserve">(1) Stima di massima dei dipendenti a rischio. In realtà, anche dopo il 1° luglio 2021, e sino a fine anno, i datori di lavoro potranno accedere a CIGO/CIGS senza pagamento del </t>
    </r>
    <r>
      <rPr>
        <i/>
        <sz val="10"/>
        <rFont val="Calibri Light"/>
        <family val="2"/>
        <scheme val="major"/>
      </rPr>
      <t>ticket</t>
    </r>
    <r>
      <rPr>
        <sz val="10"/>
        <rFont val="Calibri Light"/>
        <family val="2"/>
        <scheme val="major"/>
      </rPr>
      <t xml:space="preserve"> di tiraggio.</t>
    </r>
  </si>
  <si>
    <t>(4) Si utilizza per tutti i comparti lo stesso numero medio di ore lavorate per occupato rilevabile nell'aggregato "servizi", in modo che la somma delle varie stime restituisca la stima dell'aggregato.</t>
  </si>
  <si>
    <r>
      <rPr>
        <b/>
        <sz val="11"/>
        <rFont val="Calibri Light"/>
        <family val="2"/>
        <scheme val="major"/>
      </rPr>
      <t>Indice di volume della produzione industriale
variazione percentuale mensile tendenziale</t>
    </r>
    <r>
      <rPr>
        <sz val="11"/>
        <rFont val="Calibri Light"/>
        <family val="2"/>
        <scheme val="major"/>
      </rPr>
      <t xml:space="preserve">
(dati destagionalizzati)</t>
    </r>
  </si>
  <si>
    <r>
      <rPr>
        <b/>
        <sz val="11"/>
        <rFont val="Calibri Light"/>
        <family val="2"/>
        <scheme val="major"/>
      </rPr>
      <t>Gennaio</t>
    </r>
    <r>
      <rPr>
        <sz val="11"/>
        <rFont val="Calibri Light"/>
        <family val="2"/>
        <scheme val="major"/>
      </rPr>
      <t xml:space="preserve">
2021 </t>
    </r>
    <r>
      <rPr>
        <i/>
        <sz val="11"/>
        <rFont val="Calibri Light"/>
        <family val="2"/>
        <scheme val="major"/>
      </rPr>
      <t>vs.</t>
    </r>
    <r>
      <rPr>
        <sz val="11"/>
        <rFont val="Calibri Light"/>
        <family val="2"/>
        <scheme val="major"/>
      </rPr>
      <t xml:space="preserve"> 2019</t>
    </r>
  </si>
  <si>
    <r>
      <rPr>
        <b/>
        <sz val="11"/>
        <rFont val="Calibri Light"/>
        <family val="2"/>
        <scheme val="major"/>
      </rPr>
      <t>Febbraio</t>
    </r>
    <r>
      <rPr>
        <sz val="11"/>
        <rFont val="Calibri Light"/>
        <family val="2"/>
        <scheme val="major"/>
      </rPr>
      <t xml:space="preserve">
2021 </t>
    </r>
    <r>
      <rPr>
        <i/>
        <sz val="11"/>
        <rFont val="Calibri Light"/>
        <family val="2"/>
        <scheme val="major"/>
      </rPr>
      <t>vs.</t>
    </r>
    <r>
      <rPr>
        <sz val="11"/>
        <rFont val="Calibri Light"/>
        <family val="2"/>
        <scheme val="major"/>
      </rPr>
      <t xml:space="preserve"> 2019</t>
    </r>
  </si>
  <si>
    <r>
      <rPr>
        <b/>
        <sz val="11"/>
        <rFont val="Calibri Light"/>
        <family val="2"/>
        <scheme val="major"/>
      </rPr>
      <t>Marzo</t>
    </r>
    <r>
      <rPr>
        <sz val="11"/>
        <rFont val="Calibri Light"/>
        <family val="2"/>
        <scheme val="major"/>
      </rPr>
      <t xml:space="preserve">
2021 </t>
    </r>
    <r>
      <rPr>
        <i/>
        <sz val="11"/>
        <rFont val="Calibri Light"/>
        <family val="2"/>
        <scheme val="major"/>
      </rPr>
      <t>vs.</t>
    </r>
    <r>
      <rPr>
        <sz val="11"/>
        <rFont val="Calibri Light"/>
        <family val="2"/>
        <scheme val="major"/>
      </rPr>
      <t xml:space="preserve"> 2019</t>
    </r>
  </si>
  <si>
    <r>
      <rPr>
        <b/>
        <sz val="11"/>
        <rFont val="Calibri Light"/>
        <family val="2"/>
        <scheme val="major"/>
      </rPr>
      <t>Aprile</t>
    </r>
    <r>
      <rPr>
        <sz val="11"/>
        <rFont val="Calibri Light"/>
        <family val="2"/>
        <scheme val="major"/>
      </rPr>
      <t xml:space="preserve">
2021 </t>
    </r>
    <r>
      <rPr>
        <i/>
        <sz val="11"/>
        <rFont val="Calibri Light"/>
        <family val="2"/>
        <scheme val="major"/>
      </rPr>
      <t>vs.</t>
    </r>
    <r>
      <rPr>
        <sz val="11"/>
        <rFont val="Calibri Light"/>
        <family val="2"/>
        <scheme val="major"/>
      </rPr>
      <t xml:space="preserve"> 2019</t>
    </r>
  </si>
  <si>
    <r>
      <t xml:space="preserve">Serie dei Conti nazionali destagionalizzati
</t>
    </r>
    <r>
      <rPr>
        <sz val="12"/>
        <color theme="1"/>
        <rFont val="Calibri Light"/>
        <family val="2"/>
        <scheme val="major"/>
      </rPr>
      <t>Raggrupamenti ATECO</t>
    </r>
  </si>
  <si>
    <t>fornitura di: energia elettrica, gas, vapore e aria condizionata, acqua, reti fognarie, attività di trattamento rifiuti e risanamento</t>
  </si>
  <si>
    <t>(3) Non sono ancora disponibili dati relativi al primo trimestre 2021. Per questi comparti, la stima si basa sul confronto tra il quarto timestre 2020 e il quarto trimestre 2019 (serie destagionalizzate).</t>
  </si>
  <si>
    <t>(2) Somma delle stime dei vari comparti ATECO.</t>
  </si>
  <si>
    <t xml:space="preserve">     Sono i comparti ATECO che comprendono i sottocomparti segnalati nell'altra tavola come ancota in difficoltà per la crisi.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</si>
</sst>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 ;\-#,##0.0\ "/>
    <numFmt numFmtId="166" formatCode="0.0%"/>
    <numFmt numFmtId="167" formatCode="0.0000_ ;[Red]\-0.0000\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  <font>
      <sz val="8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i/>
      <sz val="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12"/>
      <name val="Calibri Light"/>
      <family val="2"/>
      <scheme val="major"/>
    </font>
    <font>
      <sz val="9"/>
      <name val="Calibri Light"/>
      <family val="2"/>
      <scheme val="major"/>
    </font>
    <font>
      <b/>
      <sz val="36"/>
      <color theme="0"/>
      <name val="Calibri Light"/>
      <family val="2"/>
      <scheme val="major"/>
    </font>
    <font>
      <b/>
      <sz val="18"/>
      <name val="Calibri Light"/>
      <family val="2"/>
      <scheme val="major"/>
    </font>
    <font>
      <i/>
      <u/>
      <sz val="8"/>
      <name val="Verdana"/>
      <family val="2"/>
    </font>
    <font>
      <i/>
      <sz val="10"/>
      <name val="Arial"/>
      <family val="2"/>
    </font>
    <font>
      <i/>
      <sz val="9"/>
      <name val="Calibri Light"/>
      <family val="2"/>
      <scheme val="major"/>
    </font>
    <font>
      <b/>
      <i/>
      <sz val="18"/>
      <name val="Calibri Light"/>
      <family val="2"/>
      <scheme val="major"/>
    </font>
    <font>
      <i/>
      <sz val="8"/>
      <name val="Verdana"/>
      <family val="2"/>
    </font>
    <font>
      <sz val="10"/>
      <color theme="0"/>
      <name val="Arial"/>
      <family val="2"/>
    </font>
    <font>
      <b/>
      <sz val="18"/>
      <color theme="0"/>
      <name val="Calibri Light"/>
      <family val="2"/>
      <scheme val="major"/>
    </font>
    <font>
      <u/>
      <sz val="8"/>
      <color theme="1"/>
      <name val="Verdana"/>
      <family val="2"/>
    </font>
    <font>
      <i/>
      <sz val="11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i/>
      <sz val="12"/>
      <name val="Calibri Light"/>
      <family val="2"/>
      <scheme val="major"/>
    </font>
    <font>
      <i/>
      <sz val="12"/>
      <color theme="0"/>
      <name val="Calibri Light"/>
      <family val="2"/>
      <scheme val="major"/>
    </font>
    <font>
      <u/>
      <sz val="8"/>
      <name val="Calibri Light"/>
      <family val="2"/>
      <scheme val="maj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93FFC4"/>
        <bgColor indexed="64"/>
      </patternFill>
    </fill>
    <fill>
      <patternFill patternType="solid">
        <fgColor rgb="FFFFDF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A47D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DBD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ck">
        <color theme="6" tint="0.79998168889431442"/>
      </left>
      <right style="thick">
        <color theme="6" tint="0.79998168889431442"/>
      </right>
      <top style="thick">
        <color theme="6" tint="0.79998168889431442"/>
      </top>
      <bottom style="thick">
        <color theme="6" tint="0.7999816888943144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double">
        <color theme="1"/>
      </left>
      <right style="medium">
        <color theme="0" tint="-4.9989318521683403E-2"/>
      </right>
      <top style="double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double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double">
        <color theme="1"/>
      </right>
      <top style="double">
        <color theme="1"/>
      </top>
      <bottom style="medium">
        <color theme="0" tint="-4.9989318521683403E-2"/>
      </bottom>
      <diagonal/>
    </border>
    <border>
      <left style="double">
        <color theme="1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double">
        <color theme="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double">
        <color theme="1"/>
      </left>
      <right style="medium">
        <color theme="0" tint="-4.9989318521683403E-2"/>
      </right>
      <top style="medium">
        <color theme="0" tint="-4.9989318521683403E-2"/>
      </top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double">
        <color theme="1"/>
      </bottom>
      <diagonal/>
    </border>
    <border>
      <left style="medium">
        <color theme="0" tint="-4.9989318521683403E-2"/>
      </left>
      <right style="double">
        <color theme="1"/>
      </right>
      <top style="medium">
        <color theme="0" tint="-4.9989318521683403E-2"/>
      </top>
      <bottom style="double">
        <color theme="1"/>
      </bottom>
      <diagonal/>
    </border>
    <border>
      <left style="double">
        <color theme="1"/>
      </left>
      <right style="thick">
        <color theme="6" tint="0.79998168889431442"/>
      </right>
      <top style="double">
        <color theme="1"/>
      </top>
      <bottom style="thick">
        <color theme="6" tint="0.79998168889431442"/>
      </bottom>
      <diagonal/>
    </border>
    <border>
      <left style="thick">
        <color theme="6" tint="0.79998168889431442"/>
      </left>
      <right/>
      <top style="double">
        <color theme="1"/>
      </top>
      <bottom style="thick">
        <color theme="6" tint="0.79998168889431442"/>
      </bottom>
      <diagonal/>
    </border>
    <border>
      <left/>
      <right/>
      <top style="double">
        <color theme="1"/>
      </top>
      <bottom style="thick">
        <color theme="6" tint="0.79998168889431442"/>
      </bottom>
      <diagonal/>
    </border>
    <border>
      <left/>
      <right style="thick">
        <color theme="6" tint="0.79998168889431442"/>
      </right>
      <top style="double">
        <color theme="1"/>
      </top>
      <bottom style="thick">
        <color theme="6" tint="0.79998168889431442"/>
      </bottom>
      <diagonal/>
    </border>
    <border>
      <left style="thick">
        <color theme="6" tint="0.79998168889431442"/>
      </left>
      <right style="double">
        <color theme="1"/>
      </right>
      <top style="double">
        <color theme="1"/>
      </top>
      <bottom style="thick">
        <color theme="6" tint="0.79998168889431442"/>
      </bottom>
      <diagonal/>
    </border>
    <border>
      <left style="double">
        <color theme="1"/>
      </left>
      <right style="thick">
        <color theme="6" tint="0.79998168889431442"/>
      </right>
      <top style="thick">
        <color theme="6" tint="0.79998168889431442"/>
      </top>
      <bottom style="double">
        <color theme="1"/>
      </bottom>
      <diagonal/>
    </border>
    <border>
      <left style="thick">
        <color theme="6" tint="0.79998168889431442"/>
      </left>
      <right style="thick">
        <color theme="6" tint="0.79998168889431442"/>
      </right>
      <top style="thick">
        <color theme="6" tint="0.79998168889431442"/>
      </top>
      <bottom style="double">
        <color theme="1"/>
      </bottom>
      <diagonal/>
    </border>
    <border>
      <left style="thick">
        <color theme="6" tint="0.79998168889431442"/>
      </left>
      <right style="double">
        <color theme="1"/>
      </right>
      <top style="thick">
        <color theme="6" tint="0.79998168889431442"/>
      </top>
      <bottom style="double">
        <color theme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5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164" fontId="24" fillId="0" borderId="10" xfId="0" applyNumberFormat="1" applyFont="1" applyBorder="1" applyAlignment="1">
      <alignment horizontal="right"/>
    </xf>
    <xf numFmtId="164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9" fillId="0" borderId="0" xfId="0" applyFont="1"/>
    <xf numFmtId="164" fontId="29" fillId="0" borderId="0" xfId="0" applyNumberFormat="1" applyFont="1"/>
    <xf numFmtId="43" fontId="29" fillId="0" borderId="0" xfId="1" applyFont="1"/>
    <xf numFmtId="0" fontId="29" fillId="0" borderId="0" xfId="0" applyFont="1" applyAlignment="1">
      <alignment vertical="center"/>
    </xf>
    <xf numFmtId="0" fontId="28" fillId="0" borderId="1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36" fillId="0" borderId="0" xfId="0" quotePrefix="1" applyFont="1" applyAlignment="1">
      <alignment vertical="center"/>
    </xf>
    <xf numFmtId="0" fontId="36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right"/>
    </xf>
    <xf numFmtId="0" fontId="24" fillId="37" borderId="10" xfId="0" applyFont="1" applyFill="1" applyBorder="1" applyAlignment="1">
      <alignment horizontal="right"/>
    </xf>
    <xf numFmtId="166" fontId="40" fillId="0" borderId="18" xfId="2" applyNumberFormat="1" applyFont="1" applyBorder="1" applyAlignment="1">
      <alignment horizontal="left" vertical="center" wrapText="1"/>
    </xf>
    <xf numFmtId="166" fontId="29" fillId="0" borderId="18" xfId="2" applyNumberFormat="1" applyFont="1" applyBorder="1" applyAlignment="1">
      <alignment horizontal="center" vertical="center"/>
    </xf>
    <xf numFmtId="167" fontId="42" fillId="0" borderId="18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/>
    <xf numFmtId="0" fontId="47" fillId="0" borderId="0" xfId="0" applyFont="1" applyAlignment="1">
      <alignment horizontal="left"/>
    </xf>
    <xf numFmtId="166" fontId="29" fillId="0" borderId="0" xfId="2" applyNumberFormat="1" applyFont="1" applyBorder="1" applyAlignment="1">
      <alignment horizontal="center" vertical="center"/>
    </xf>
    <xf numFmtId="167" fontId="4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5" fillId="38" borderId="0" xfId="0" applyFont="1" applyFill="1" applyAlignment="1">
      <alignment horizontal="left" vertical="center"/>
    </xf>
    <xf numFmtId="166" fontId="34" fillId="38" borderId="0" xfId="2" applyNumberFormat="1" applyFont="1" applyFill="1" applyBorder="1" applyAlignment="1">
      <alignment horizontal="center" vertical="center"/>
    </xf>
    <xf numFmtId="167" fontId="46" fillId="38" borderId="0" xfId="0" applyNumberFormat="1" applyFont="1" applyFill="1" applyAlignment="1">
      <alignment horizontal="center" vertical="center"/>
    </xf>
    <xf numFmtId="0" fontId="45" fillId="38" borderId="0" xfId="0" applyFont="1" applyFill="1" applyAlignment="1">
      <alignment vertical="center"/>
    </xf>
    <xf numFmtId="0" fontId="50" fillId="38" borderId="0" xfId="0" applyFont="1" applyFill="1" applyAlignment="1">
      <alignment horizontal="left" vertical="center"/>
    </xf>
    <xf numFmtId="0" fontId="48" fillId="38" borderId="0" xfId="0" applyFont="1" applyFill="1"/>
    <xf numFmtId="167" fontId="49" fillId="38" borderId="0" xfId="0" applyNumberFormat="1" applyFont="1" applyFill="1" applyAlignment="1">
      <alignment horizontal="center" vertical="center"/>
    </xf>
    <xf numFmtId="0" fontId="0" fillId="38" borderId="0" xfId="0" applyFill="1"/>
    <xf numFmtId="166" fontId="29" fillId="38" borderId="0" xfId="2" applyNumberFormat="1" applyFont="1" applyFill="1" applyBorder="1" applyAlignment="1">
      <alignment horizontal="center" vertical="center"/>
    </xf>
    <xf numFmtId="167" fontId="42" fillId="38" borderId="0" xfId="0" applyNumberFormat="1" applyFont="1" applyFill="1" applyAlignment="1">
      <alignment horizontal="center" vertical="center"/>
    </xf>
    <xf numFmtId="167" fontId="41" fillId="50" borderId="18" xfId="0" applyNumberFormat="1" applyFont="1" applyFill="1" applyBorder="1" applyAlignment="1">
      <alignment horizontal="center" vertical="center"/>
    </xf>
    <xf numFmtId="0" fontId="44" fillId="38" borderId="0" xfId="0" applyFont="1" applyFill="1"/>
    <xf numFmtId="166" fontId="40" fillId="0" borderId="16" xfId="2" applyNumberFormat="1" applyFont="1" applyBorder="1" applyAlignment="1">
      <alignment horizontal="left" vertical="center" wrapText="1"/>
    </xf>
    <xf numFmtId="166" fontId="29" fillId="0" borderId="16" xfId="2" applyNumberFormat="1" applyFont="1" applyBorder="1" applyAlignment="1">
      <alignment horizontal="center" vertical="center"/>
    </xf>
    <xf numFmtId="167" fontId="42" fillId="0" borderId="16" xfId="0" applyNumberFormat="1" applyFont="1" applyBorder="1" applyAlignment="1">
      <alignment horizontal="center" vertical="center"/>
    </xf>
    <xf numFmtId="167" fontId="41" fillId="50" borderId="16" xfId="0" applyNumberFormat="1" applyFont="1" applyFill="1" applyBorder="1" applyAlignment="1">
      <alignment horizontal="center" vertical="center"/>
    </xf>
    <xf numFmtId="166" fontId="40" fillId="0" borderId="20" xfId="2" applyNumberFormat="1" applyFont="1" applyBorder="1" applyAlignment="1">
      <alignment horizontal="left" vertical="center" wrapText="1"/>
    </xf>
    <xf numFmtId="166" fontId="29" fillId="0" borderId="20" xfId="2" applyNumberFormat="1" applyFont="1" applyBorder="1" applyAlignment="1">
      <alignment horizontal="center" vertical="center"/>
    </xf>
    <xf numFmtId="167" fontId="42" fillId="0" borderId="20" xfId="0" applyNumberFormat="1" applyFont="1" applyBorder="1" applyAlignment="1">
      <alignment horizontal="center" vertical="center"/>
    </xf>
    <xf numFmtId="167" fontId="41" fillId="50" borderId="20" xfId="0" applyNumberFormat="1" applyFont="1" applyFill="1" applyBorder="1" applyAlignment="1">
      <alignment horizontal="center" vertical="center"/>
    </xf>
    <xf numFmtId="166" fontId="40" fillId="0" borderId="17" xfId="2" applyNumberFormat="1" applyFont="1" applyBorder="1" applyAlignment="1">
      <alignment horizontal="left" vertical="center" wrapText="1"/>
    </xf>
    <xf numFmtId="166" fontId="29" fillId="0" borderId="17" xfId="2" applyNumberFormat="1" applyFont="1" applyBorder="1" applyAlignment="1">
      <alignment horizontal="center" vertical="center"/>
    </xf>
    <xf numFmtId="167" fontId="42" fillId="0" borderId="17" xfId="0" applyNumberFormat="1" applyFont="1" applyBorder="1" applyAlignment="1">
      <alignment horizontal="center" vertical="center"/>
    </xf>
    <xf numFmtId="167" fontId="41" fillId="50" borderId="17" xfId="0" applyNumberFormat="1" applyFont="1" applyFill="1" applyBorder="1" applyAlignment="1">
      <alignment horizontal="center" vertical="center"/>
    </xf>
    <xf numFmtId="0" fontId="35" fillId="42" borderId="28" xfId="0" applyFont="1" applyFill="1" applyBorder="1" applyAlignment="1">
      <alignment horizontal="center" vertical="center" textRotation="90"/>
    </xf>
    <xf numFmtId="0" fontId="35" fillId="42" borderId="29" xfId="0" applyFont="1" applyFill="1" applyBorder="1" applyAlignment="1">
      <alignment horizontal="center" vertical="center" textRotation="90"/>
    </xf>
    <xf numFmtId="0" fontId="29" fillId="0" borderId="0" xfId="0" quotePrefix="1" applyFont="1" applyAlignment="1">
      <alignment horizontal="left" vertical="center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36" fillId="0" borderId="0" xfId="0" quotePrefix="1" applyFont="1" applyBorder="1" applyAlignment="1">
      <alignment horizontal="center" vertical="center"/>
    </xf>
    <xf numFmtId="0" fontId="29" fillId="0" borderId="0" xfId="0" quotePrefix="1" applyFont="1" applyAlignment="1">
      <alignment horizontal="left" vertical="center"/>
    </xf>
    <xf numFmtId="0" fontId="37" fillId="42" borderId="31" xfId="0" applyFont="1" applyFill="1" applyBorder="1" applyAlignment="1">
      <alignment horizontal="center" vertical="center" wrapText="1"/>
    </xf>
    <xf numFmtId="0" fontId="37" fillId="42" borderId="32" xfId="0" applyFont="1" applyFill="1" applyBorder="1" applyAlignment="1">
      <alignment horizontal="center" vertical="center" wrapText="1"/>
    </xf>
    <xf numFmtId="0" fontId="37" fillId="42" borderId="33" xfId="0" applyFont="1" applyFill="1" applyBorder="1" applyAlignment="1">
      <alignment horizontal="center" vertical="center" wrapText="1"/>
    </xf>
    <xf numFmtId="0" fontId="31" fillId="42" borderId="22" xfId="0" applyFont="1" applyFill="1" applyBorder="1" applyAlignment="1">
      <alignment horizontal="center" vertical="center" wrapText="1"/>
    </xf>
    <xf numFmtId="0" fontId="31" fillId="42" borderId="25" xfId="0" applyFont="1" applyFill="1" applyBorder="1" applyAlignment="1">
      <alignment horizontal="center" vertical="center"/>
    </xf>
    <xf numFmtId="0" fontId="31" fillId="42" borderId="27" xfId="0" applyFont="1" applyFill="1" applyBorder="1" applyAlignment="1">
      <alignment horizontal="center" vertical="center"/>
    </xf>
    <xf numFmtId="0" fontId="30" fillId="42" borderId="23" xfId="0" applyFont="1" applyFill="1" applyBorder="1" applyAlignment="1">
      <alignment horizontal="center" vertical="center" wrapText="1"/>
    </xf>
    <xf numFmtId="0" fontId="30" fillId="42" borderId="24" xfId="0" applyFont="1" applyFill="1" applyBorder="1" applyAlignment="1">
      <alignment horizontal="center" vertical="center" wrapText="1"/>
    </xf>
    <xf numFmtId="0" fontId="30" fillId="42" borderId="19" xfId="0" applyFont="1" applyFill="1" applyBorder="1" applyAlignment="1">
      <alignment horizontal="center" vertical="center" wrapText="1"/>
    </xf>
    <xf numFmtId="0" fontId="30" fillId="42" borderId="26" xfId="0" applyFont="1" applyFill="1" applyBorder="1" applyAlignment="1">
      <alignment horizontal="center" vertical="center" wrapText="1"/>
    </xf>
    <xf numFmtId="0" fontId="30" fillId="42" borderId="19" xfId="0" applyFont="1" applyFill="1" applyBorder="1" applyAlignment="1">
      <alignment horizontal="center" vertical="center" textRotation="90" wrapText="1"/>
    </xf>
    <xf numFmtId="0" fontId="31" fillId="42" borderId="19" xfId="0" applyFont="1" applyFill="1" applyBorder="1" applyAlignment="1">
      <alignment horizontal="center" vertical="center" textRotation="90"/>
    </xf>
    <xf numFmtId="0" fontId="31" fillId="42" borderId="19" xfId="0" applyFont="1" applyFill="1" applyBorder="1" applyAlignment="1">
      <alignment horizontal="center" vertical="center" wrapText="1"/>
    </xf>
    <xf numFmtId="0" fontId="31" fillId="42" borderId="19" xfId="0" applyFont="1" applyFill="1" applyBorder="1" applyAlignment="1">
      <alignment horizontal="center" vertical="center"/>
    </xf>
    <xf numFmtId="0" fontId="31" fillId="42" borderId="26" xfId="0" applyFont="1" applyFill="1" applyBorder="1" applyAlignment="1">
      <alignment horizontal="center" vertical="center"/>
    </xf>
    <xf numFmtId="0" fontId="30" fillId="42" borderId="28" xfId="0" applyFont="1" applyFill="1" applyBorder="1" applyAlignment="1">
      <alignment horizontal="center" vertical="center" textRotation="90"/>
    </xf>
    <xf numFmtId="0" fontId="31" fillId="42" borderId="28" xfId="0" applyFont="1" applyFill="1" applyBorder="1" applyAlignment="1">
      <alignment horizontal="center" vertical="center" textRotation="90"/>
    </xf>
    <xf numFmtId="167" fontId="32" fillId="50" borderId="21" xfId="0" applyNumberFormat="1" applyFont="1" applyFill="1" applyBorder="1" applyAlignment="1">
      <alignment horizontal="center" vertical="center"/>
    </xf>
    <xf numFmtId="167" fontId="32" fillId="50" borderId="19" xfId="0" applyNumberFormat="1" applyFont="1" applyFill="1" applyBorder="1" applyAlignment="1">
      <alignment horizontal="center" vertical="center"/>
    </xf>
    <xf numFmtId="167" fontId="31" fillId="0" borderId="19" xfId="0" applyNumberFormat="1" applyFont="1" applyBorder="1" applyAlignment="1">
      <alignment horizontal="center" vertical="center"/>
    </xf>
    <xf numFmtId="166" fontId="52" fillId="45" borderId="21" xfId="2" applyNumberFormat="1" applyFont="1" applyFill="1" applyBorder="1" applyAlignment="1">
      <alignment horizontal="left" vertical="center" wrapText="1"/>
    </xf>
    <xf numFmtId="166" fontId="52" fillId="45" borderId="19" xfId="2" applyNumberFormat="1" applyFont="1" applyFill="1" applyBorder="1" applyAlignment="1">
      <alignment horizontal="left" vertical="center" wrapText="1"/>
    </xf>
    <xf numFmtId="166" fontId="52" fillId="49" borderId="19" xfId="2" applyNumberFormat="1" applyFont="1" applyFill="1" applyBorder="1" applyAlignment="1">
      <alignment horizontal="left" vertical="center" wrapText="1"/>
    </xf>
    <xf numFmtId="166" fontId="52" fillId="45" borderId="21" xfId="2" applyNumberFormat="1" applyFont="1" applyFill="1" applyBorder="1" applyAlignment="1">
      <alignment horizontal="center" vertical="center"/>
    </xf>
    <xf numFmtId="166" fontId="52" fillId="45" borderId="19" xfId="2" applyNumberFormat="1" applyFont="1" applyFill="1" applyBorder="1" applyAlignment="1">
      <alignment horizontal="center" vertical="center"/>
    </xf>
    <xf numFmtId="166" fontId="52" fillId="49" borderId="19" xfId="2" applyNumberFormat="1" applyFont="1" applyFill="1" applyBorder="1" applyAlignment="1">
      <alignment horizontal="center" vertical="center"/>
    </xf>
    <xf numFmtId="0" fontId="52" fillId="47" borderId="15" xfId="0" applyFont="1" applyFill="1" applyBorder="1" applyAlignment="1">
      <alignment horizontal="left" vertical="center" wrapText="1"/>
    </xf>
    <xf numFmtId="0" fontId="37" fillId="42" borderId="30" xfId="0" applyFont="1" applyFill="1" applyBorder="1" applyAlignment="1">
      <alignment horizontal="center" vertical="center" wrapText="1"/>
    </xf>
    <xf numFmtId="0" fontId="37" fillId="42" borderId="34" xfId="0" applyFont="1" applyFill="1" applyBorder="1" applyAlignment="1">
      <alignment horizontal="center" vertical="center" wrapText="1"/>
    </xf>
    <xf numFmtId="0" fontId="37" fillId="42" borderId="35" xfId="0" applyFont="1" applyFill="1" applyBorder="1" applyAlignment="1">
      <alignment horizontal="center" vertical="center" wrapText="1"/>
    </xf>
    <xf numFmtId="0" fontId="37" fillId="42" borderId="36" xfId="0" applyFont="1" applyFill="1" applyBorder="1" applyAlignment="1">
      <alignment horizontal="center" vertical="center" wrapText="1"/>
    </xf>
    <xf numFmtId="0" fontId="37" fillId="42" borderId="37" xfId="0" applyFont="1" applyFill="1" applyBorder="1" applyAlignment="1">
      <alignment horizontal="center" vertical="center" wrapText="1"/>
    </xf>
    <xf numFmtId="0" fontId="53" fillId="0" borderId="0" xfId="0" applyFont="1"/>
    <xf numFmtId="0" fontId="37" fillId="43" borderId="15" xfId="0" applyFont="1" applyFill="1" applyBorder="1" applyAlignment="1">
      <alignment horizontal="left" vertical="center" wrapText="1"/>
    </xf>
    <xf numFmtId="164" fontId="37" fillId="43" borderId="15" xfId="0" applyNumberFormat="1" applyFont="1" applyFill="1" applyBorder="1" applyAlignment="1">
      <alignment horizontal="center" vertical="center"/>
    </xf>
    <xf numFmtId="165" fontId="37" fillId="43" borderId="15" xfId="0" applyNumberFormat="1" applyFont="1" applyFill="1" applyBorder="1" applyAlignment="1">
      <alignment horizontal="center" vertical="center"/>
    </xf>
    <xf numFmtId="0" fontId="37" fillId="44" borderId="15" xfId="0" applyFont="1" applyFill="1" applyBorder="1" applyAlignment="1">
      <alignment horizontal="left" vertical="center" wrapText="1"/>
    </xf>
    <xf numFmtId="164" fontId="37" fillId="44" borderId="15" xfId="0" applyNumberFormat="1" applyFont="1" applyFill="1" applyBorder="1" applyAlignment="1">
      <alignment horizontal="center" vertical="center"/>
    </xf>
    <xf numFmtId="165" fontId="54" fillId="44" borderId="15" xfId="0" applyNumberFormat="1" applyFont="1" applyFill="1" applyBorder="1" applyAlignment="1">
      <alignment horizontal="center" vertical="center"/>
    </xf>
    <xf numFmtId="0" fontId="37" fillId="45" borderId="15" xfId="0" applyFont="1" applyFill="1" applyBorder="1" applyAlignment="1">
      <alignment horizontal="left" vertical="center" wrapText="1"/>
    </xf>
    <xf numFmtId="164" fontId="37" fillId="45" borderId="15" xfId="0" applyNumberFormat="1" applyFont="1" applyFill="1" applyBorder="1" applyAlignment="1">
      <alignment horizontal="center" vertical="center"/>
    </xf>
    <xf numFmtId="164" fontId="53" fillId="45" borderId="15" xfId="0" applyNumberFormat="1" applyFont="1" applyFill="1" applyBorder="1" applyAlignment="1">
      <alignment horizontal="center" vertical="center"/>
    </xf>
    <xf numFmtId="165" fontId="37" fillId="45" borderId="15" xfId="0" applyNumberFormat="1" applyFont="1" applyFill="1" applyBorder="1" applyAlignment="1">
      <alignment horizontal="center" vertical="center"/>
    </xf>
    <xf numFmtId="0" fontId="35" fillId="41" borderId="15" xfId="0" applyFont="1" applyFill="1" applyBorder="1" applyAlignment="1">
      <alignment horizontal="left" vertical="center" wrapText="1"/>
    </xf>
    <xf numFmtId="164" fontId="35" fillId="41" borderId="15" xfId="0" applyNumberFormat="1" applyFont="1" applyFill="1" applyBorder="1" applyAlignment="1">
      <alignment horizontal="center" vertical="center"/>
    </xf>
    <xf numFmtId="165" fontId="35" fillId="41" borderId="15" xfId="0" applyNumberFormat="1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left" vertical="center" wrapText="1"/>
    </xf>
    <xf numFmtId="164" fontId="52" fillId="39" borderId="15" xfId="0" applyNumberFormat="1" applyFont="1" applyFill="1" applyBorder="1" applyAlignment="1">
      <alignment horizontal="center" vertical="center"/>
    </xf>
    <xf numFmtId="165" fontId="52" fillId="39" borderId="15" xfId="0" applyNumberFormat="1" applyFont="1" applyFill="1" applyBorder="1" applyAlignment="1">
      <alignment horizontal="center" vertical="center"/>
    </xf>
    <xf numFmtId="0" fontId="39" fillId="40" borderId="15" xfId="0" applyFont="1" applyFill="1" applyBorder="1" applyAlignment="1">
      <alignment horizontal="left" vertical="center" wrapText="1"/>
    </xf>
    <xf numFmtId="164" fontId="39" fillId="40" borderId="15" xfId="0" applyNumberFormat="1" applyFont="1" applyFill="1" applyBorder="1" applyAlignment="1">
      <alignment horizontal="center" vertical="center"/>
    </xf>
    <xf numFmtId="165" fontId="55" fillId="40" borderId="15" xfId="0" applyNumberFormat="1" applyFont="1" applyFill="1" applyBorder="1" applyAlignment="1">
      <alignment horizontal="center" vertical="center"/>
    </xf>
    <xf numFmtId="0" fontId="35" fillId="48" borderId="15" xfId="0" applyFont="1" applyFill="1" applyBorder="1" applyAlignment="1">
      <alignment horizontal="left" vertical="center" wrapText="1"/>
    </xf>
    <xf numFmtId="164" fontId="35" fillId="48" borderId="15" xfId="0" applyNumberFormat="1" applyFont="1" applyFill="1" applyBorder="1" applyAlignment="1">
      <alignment horizontal="center" vertical="center"/>
    </xf>
    <xf numFmtId="164" fontId="56" fillId="48" borderId="15" xfId="0" applyNumberFormat="1" applyFont="1" applyFill="1" applyBorder="1" applyAlignment="1">
      <alignment horizontal="center" vertical="center"/>
    </xf>
    <xf numFmtId="0" fontId="37" fillId="46" borderId="15" xfId="0" applyFont="1" applyFill="1" applyBorder="1" applyAlignment="1">
      <alignment horizontal="left" vertical="center" wrapText="1"/>
    </xf>
    <xf numFmtId="164" fontId="37" fillId="46" borderId="15" xfId="0" applyNumberFormat="1" applyFont="1" applyFill="1" applyBorder="1" applyAlignment="1">
      <alignment horizontal="center" vertical="center"/>
    </xf>
    <xf numFmtId="164" fontId="52" fillId="47" borderId="15" xfId="0" applyNumberFormat="1" applyFont="1" applyFill="1" applyBorder="1" applyAlignment="1">
      <alignment horizontal="center" vertical="center"/>
    </xf>
    <xf numFmtId="164" fontId="55" fillId="47" borderId="15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left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 customBuiltin="1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2">
    <dxf>
      <fill>
        <patternFill patternType="solid">
          <fgColor rgb="FFFFBDBD"/>
          <bgColor rgb="FF000000"/>
        </patternFill>
      </fill>
    </dxf>
    <dxf>
      <fill>
        <patternFill patternType="solid">
          <fgColor rgb="FFFFBDBD"/>
          <bgColor rgb="FF000000"/>
        </patternFill>
      </fill>
    </dxf>
  </dxfs>
  <tableStyles count="0" defaultTableStyle="TableStyleMedium2" defaultPivotStyle="PivotStyleLight16"/>
  <colors>
    <mruColors>
      <color rgb="FFFFBDBD"/>
      <color rgb="FFFFDF85"/>
      <color rgb="FFA47D00"/>
      <color rgb="FFFFEEB9"/>
      <color rgb="FF93FFC4"/>
      <color rgb="FFFF8F8F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3248025</xdr:colOff>
      <xdr:row>10</xdr:row>
      <xdr:rowOff>314325</xdr:rowOff>
    </xdr:from>
    <xdr:to>
      <xdr:col>0</xdr:col>
      <xdr:colOff>3333376</xdr:colOff>
      <xdr:row>10</xdr:row>
      <xdr:rowOff>399676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EFAA7213-69EB-4DD2-ACAB-BC966110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3771900"/>
          <a:ext cx="85351" cy="85351"/>
        </a:xfrm>
        <a:prstGeom prst="rect">
          <a:avLst/>
        </a:prstGeom>
      </xdr:spPr>
    </xdr:pic>
    <xdr:clientData/>
  </xdr:twoCellAnchor>
  <xdr:twoCellAnchor editAs="oneCell">
    <xdr:from>
      <xdr:col>0</xdr:col>
      <xdr:colOff>3248025</xdr:colOff>
      <xdr:row>11</xdr:row>
      <xdr:rowOff>238125</xdr:rowOff>
    </xdr:from>
    <xdr:to>
      <xdr:col>0</xdr:col>
      <xdr:colOff>3333376</xdr:colOff>
      <xdr:row>11</xdr:row>
      <xdr:rowOff>323476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8BFA77F8-3563-475A-AEAC-A7B80485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4219575"/>
          <a:ext cx="85351" cy="85351"/>
        </a:xfrm>
        <a:prstGeom prst="rect">
          <a:avLst/>
        </a:prstGeom>
      </xdr:spPr>
    </xdr:pic>
    <xdr:clientData/>
  </xdr:twoCellAnchor>
  <xdr:twoCellAnchor editAs="oneCell">
    <xdr:from>
      <xdr:col>0</xdr:col>
      <xdr:colOff>3228975</xdr:colOff>
      <xdr:row>14</xdr:row>
      <xdr:rowOff>228600</xdr:rowOff>
    </xdr:from>
    <xdr:to>
      <xdr:col>0</xdr:col>
      <xdr:colOff>3314326</xdr:colOff>
      <xdr:row>14</xdr:row>
      <xdr:rowOff>313951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58ACC765-49AC-4656-95EE-962313A78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5781675"/>
          <a:ext cx="85351" cy="85351"/>
        </a:xfrm>
        <a:prstGeom prst="rect">
          <a:avLst/>
        </a:prstGeom>
      </xdr:spPr>
    </xdr:pic>
    <xdr:clientData/>
  </xdr:twoCellAnchor>
  <xdr:twoCellAnchor editAs="oneCell">
    <xdr:from>
      <xdr:col>0</xdr:col>
      <xdr:colOff>3248025</xdr:colOff>
      <xdr:row>7</xdr:row>
      <xdr:rowOff>219075</xdr:rowOff>
    </xdr:from>
    <xdr:to>
      <xdr:col>0</xdr:col>
      <xdr:colOff>3333376</xdr:colOff>
      <xdr:row>7</xdr:row>
      <xdr:rowOff>304426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6DC9FA19-0736-4856-87D5-F5D22FDE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2105025"/>
          <a:ext cx="85351" cy="8535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33</xdr:row>
      <xdr:rowOff>38100</xdr:rowOff>
    </xdr:from>
    <xdr:to>
      <xdr:col>0</xdr:col>
      <xdr:colOff>132976</xdr:colOff>
      <xdr:row>33</xdr:row>
      <xdr:rowOff>123451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C33116E-FD96-45F2-8473-6FCBB8F31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4173200"/>
          <a:ext cx="85351" cy="8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iv7b.istat.it/index.aspx?DatasetCode=DCCN_OCCQSEC201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iv7a.istat.it/index.aspx?DatasetCode=DCSC_INDXPRODIND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L35"/>
  <sheetViews>
    <sheetView showGridLines="0" topLeftCell="A26" workbookViewId="0">
      <selection activeCell="A33" sqref="A33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38" hidden="1" x14ac:dyDescent="0.2">
      <c r="A1" s="1" t="e">
        <f ca="1">DotStatQuery(B1)</f>
        <v>#NAME?</v>
      </c>
      <c r="B1" s="1" t="s">
        <v>0</v>
      </c>
    </row>
    <row r="2" spans="1:38" ht="34.5" x14ac:dyDescent="0.2">
      <c r="A2" s="2" t="s">
        <v>1</v>
      </c>
    </row>
    <row r="3" spans="1:38" x14ac:dyDescent="0.2">
      <c r="A3" s="65" t="s">
        <v>2</v>
      </c>
      <c r="B3" s="66"/>
      <c r="C3" s="67" t="s">
        <v>3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</row>
    <row r="4" spans="1:38" x14ac:dyDescent="0.2">
      <c r="A4" s="65" t="s">
        <v>4</v>
      </c>
      <c r="B4" s="66"/>
      <c r="C4" s="70" t="s">
        <v>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2"/>
    </row>
    <row r="5" spans="1:38" x14ac:dyDescent="0.2">
      <c r="A5" s="65" t="s">
        <v>6</v>
      </c>
      <c r="B5" s="66"/>
      <c r="C5" s="67" t="s">
        <v>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1:38" x14ac:dyDescent="0.2">
      <c r="A6" s="60" t="s">
        <v>8</v>
      </c>
      <c r="B6" s="61"/>
      <c r="C6" s="62" t="s">
        <v>9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  <c r="U6" s="62" t="s">
        <v>10</v>
      </c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4"/>
    </row>
    <row r="7" spans="1:38" x14ac:dyDescent="0.2">
      <c r="A7" s="60" t="s">
        <v>11</v>
      </c>
      <c r="B7" s="61"/>
      <c r="C7" s="62" t="s">
        <v>12</v>
      </c>
      <c r="D7" s="63"/>
      <c r="E7" s="63"/>
      <c r="F7" s="63"/>
      <c r="G7" s="63"/>
      <c r="H7" s="63"/>
      <c r="I7" s="63"/>
      <c r="J7" s="63"/>
      <c r="K7" s="64"/>
      <c r="L7" s="62" t="s">
        <v>13</v>
      </c>
      <c r="M7" s="63"/>
      <c r="N7" s="63"/>
      <c r="O7" s="63"/>
      <c r="P7" s="63"/>
      <c r="Q7" s="63"/>
      <c r="R7" s="63"/>
      <c r="S7" s="63"/>
      <c r="T7" s="64"/>
      <c r="U7" s="62" t="s">
        <v>12</v>
      </c>
      <c r="V7" s="63"/>
      <c r="W7" s="63"/>
      <c r="X7" s="63"/>
      <c r="Y7" s="63"/>
      <c r="Z7" s="63"/>
      <c r="AA7" s="63"/>
      <c r="AB7" s="63"/>
      <c r="AC7" s="64"/>
      <c r="AD7" s="62" t="s">
        <v>13</v>
      </c>
      <c r="AE7" s="63"/>
      <c r="AF7" s="63"/>
      <c r="AG7" s="63"/>
      <c r="AH7" s="63"/>
      <c r="AI7" s="63"/>
      <c r="AJ7" s="63"/>
      <c r="AK7" s="63"/>
      <c r="AL7" s="64"/>
    </row>
    <row r="8" spans="1:38" x14ac:dyDescent="0.2">
      <c r="A8" s="60" t="s">
        <v>14</v>
      </c>
      <c r="B8" s="61"/>
      <c r="C8" s="3" t="s">
        <v>15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20</v>
      </c>
      <c r="I8" s="3" t="s">
        <v>21</v>
      </c>
      <c r="J8" s="3" t="s">
        <v>22</v>
      </c>
      <c r="K8" s="3" t="s">
        <v>23</v>
      </c>
      <c r="L8" s="3" t="s">
        <v>15</v>
      </c>
      <c r="M8" s="3" t="s">
        <v>16</v>
      </c>
      <c r="N8" s="3" t="s">
        <v>17</v>
      </c>
      <c r="O8" s="3" t="s">
        <v>18</v>
      </c>
      <c r="P8" s="3" t="s">
        <v>19</v>
      </c>
      <c r="Q8" s="3" t="s">
        <v>20</v>
      </c>
      <c r="R8" s="3" t="s">
        <v>21</v>
      </c>
      <c r="S8" s="3" t="s">
        <v>22</v>
      </c>
      <c r="T8" s="3" t="s">
        <v>23</v>
      </c>
      <c r="U8" s="3" t="s">
        <v>15</v>
      </c>
      <c r="V8" s="3" t="s">
        <v>16</v>
      </c>
      <c r="W8" s="3" t="s">
        <v>17</v>
      </c>
      <c r="X8" s="3" t="s">
        <v>18</v>
      </c>
      <c r="Y8" s="3" t="s">
        <v>19</v>
      </c>
      <c r="Z8" s="3" t="s">
        <v>20</v>
      </c>
      <c r="AA8" s="3" t="s">
        <v>21</v>
      </c>
      <c r="AB8" s="3" t="s">
        <v>22</v>
      </c>
      <c r="AC8" s="3" t="s">
        <v>23</v>
      </c>
      <c r="AD8" s="3" t="s">
        <v>15</v>
      </c>
      <c r="AE8" s="3" t="s">
        <v>16</v>
      </c>
      <c r="AF8" s="3" t="s">
        <v>17</v>
      </c>
      <c r="AG8" s="3" t="s">
        <v>18</v>
      </c>
      <c r="AH8" s="3" t="s">
        <v>19</v>
      </c>
      <c r="AI8" s="3" t="s">
        <v>20</v>
      </c>
      <c r="AJ8" s="3" t="s">
        <v>21</v>
      </c>
      <c r="AK8" s="3" t="s">
        <v>22</v>
      </c>
      <c r="AL8" s="3" t="s">
        <v>23</v>
      </c>
    </row>
    <row r="9" spans="1:38" ht="22.5" x14ac:dyDescent="0.25">
      <c r="A9" s="4" t="s">
        <v>24</v>
      </c>
      <c r="B9" s="5" t="s">
        <v>25</v>
      </c>
      <c r="C9" s="5" t="s">
        <v>25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 t="s">
        <v>25</v>
      </c>
      <c r="Y9" s="5" t="s">
        <v>25</v>
      </c>
      <c r="Z9" s="5" t="s">
        <v>25</v>
      </c>
      <c r="AA9" s="5" t="s">
        <v>25</v>
      </c>
      <c r="AB9" s="5" t="s">
        <v>25</v>
      </c>
      <c r="AC9" s="5" t="s">
        <v>25</v>
      </c>
      <c r="AD9" s="5" t="s">
        <v>25</v>
      </c>
      <c r="AE9" s="5" t="s">
        <v>25</v>
      </c>
      <c r="AF9" s="5" t="s">
        <v>25</v>
      </c>
      <c r="AG9" s="5" t="s">
        <v>25</v>
      </c>
      <c r="AH9" s="5" t="s">
        <v>25</v>
      </c>
      <c r="AI9" s="5" t="s">
        <v>25</v>
      </c>
      <c r="AJ9" s="5" t="s">
        <v>25</v>
      </c>
      <c r="AK9" s="5" t="s">
        <v>25</v>
      </c>
      <c r="AL9" s="5" t="s">
        <v>25</v>
      </c>
    </row>
    <row r="10" spans="1:38" ht="13.5" x14ac:dyDescent="0.25">
      <c r="A10" s="6" t="s">
        <v>26</v>
      </c>
      <c r="B10" s="5" t="s">
        <v>25</v>
      </c>
      <c r="C10" s="7">
        <v>19365.400000000001</v>
      </c>
      <c r="D10" s="7">
        <v>19583.5</v>
      </c>
      <c r="E10" s="7">
        <v>19522.8</v>
      </c>
      <c r="F10" s="7">
        <v>19462.400000000001</v>
      </c>
      <c r="G10" s="7">
        <v>19388.5</v>
      </c>
      <c r="H10" s="7">
        <v>18918</v>
      </c>
      <c r="I10" s="7">
        <v>19117.099999999999</v>
      </c>
      <c r="J10" s="7">
        <v>19166.5</v>
      </c>
      <c r="K10" s="7">
        <v>19053.099999999999</v>
      </c>
      <c r="L10" s="7">
        <v>6021.2</v>
      </c>
      <c r="M10" s="7">
        <v>6053.3</v>
      </c>
      <c r="N10" s="7">
        <v>6032</v>
      </c>
      <c r="O10" s="7">
        <v>5971.6</v>
      </c>
      <c r="P10" s="7">
        <v>5963.4</v>
      </c>
      <c r="Q10" s="7">
        <v>5808.9</v>
      </c>
      <c r="R10" s="7">
        <v>5764.8</v>
      </c>
      <c r="S10" s="7">
        <v>5786.1</v>
      </c>
      <c r="T10" s="7">
        <v>5666.8</v>
      </c>
      <c r="U10" s="7">
        <v>7739311.2999999998</v>
      </c>
      <c r="V10" s="7">
        <v>7756475.2999999998</v>
      </c>
      <c r="W10" s="7">
        <v>7707223.7999999998</v>
      </c>
      <c r="X10" s="7">
        <v>7627165.7000000002</v>
      </c>
      <c r="Y10" s="7">
        <v>7139256.9000000004</v>
      </c>
      <c r="Z10" s="7">
        <v>6291316.0999999996</v>
      </c>
      <c r="AA10" s="7">
        <v>7182673.7999999998</v>
      </c>
      <c r="AB10" s="7">
        <v>7113771.5</v>
      </c>
      <c r="AC10" s="7">
        <v>7101521.2000000002</v>
      </c>
      <c r="AD10" s="7">
        <v>3242109.7</v>
      </c>
      <c r="AE10" s="7">
        <v>3200712.5</v>
      </c>
      <c r="AF10" s="7">
        <v>3234784.7</v>
      </c>
      <c r="AG10" s="7">
        <v>3201398.9</v>
      </c>
      <c r="AH10" s="7">
        <v>2860558</v>
      </c>
      <c r="AI10" s="7">
        <v>2352944.5</v>
      </c>
      <c r="AJ10" s="7">
        <v>2993363.9</v>
      </c>
      <c r="AK10" s="7">
        <v>2892575.4</v>
      </c>
      <c r="AL10" s="7">
        <v>2888306.6</v>
      </c>
    </row>
    <row r="11" spans="1:38" ht="21" x14ac:dyDescent="0.25">
      <c r="A11" s="6" t="s">
        <v>27</v>
      </c>
      <c r="B11" s="5" t="s">
        <v>25</v>
      </c>
      <c r="C11" s="8">
        <v>476.3</v>
      </c>
      <c r="D11" s="8">
        <v>482.7</v>
      </c>
      <c r="E11" s="8">
        <v>482.3</v>
      </c>
      <c r="F11" s="8">
        <v>487.4</v>
      </c>
      <c r="G11" s="8">
        <v>485.2</v>
      </c>
      <c r="H11" s="8">
        <v>479.5</v>
      </c>
      <c r="I11" s="8">
        <v>497.3</v>
      </c>
      <c r="J11" s="8">
        <v>492.2</v>
      </c>
      <c r="K11" s="8">
        <v>496.4</v>
      </c>
      <c r="L11" s="8">
        <v>457.7</v>
      </c>
      <c r="M11" s="8">
        <v>449.2</v>
      </c>
      <c r="N11" s="8">
        <v>451.5</v>
      </c>
      <c r="O11" s="8">
        <v>474.7</v>
      </c>
      <c r="P11" s="8">
        <v>458.3</v>
      </c>
      <c r="Q11" s="8">
        <v>445.2</v>
      </c>
      <c r="R11" s="8">
        <v>453.4</v>
      </c>
      <c r="S11" s="8">
        <v>449.2</v>
      </c>
      <c r="T11" s="8">
        <v>465.6</v>
      </c>
      <c r="U11" s="8">
        <v>214082.5</v>
      </c>
      <c r="V11" s="8">
        <v>208676.6</v>
      </c>
      <c r="W11" s="8">
        <v>210618.7</v>
      </c>
      <c r="X11" s="8">
        <v>216273.2</v>
      </c>
      <c r="Y11" s="8">
        <v>207730.1</v>
      </c>
      <c r="Z11" s="8">
        <v>191254.6</v>
      </c>
      <c r="AA11" s="8">
        <v>214732.4</v>
      </c>
      <c r="AB11" s="8">
        <v>207581.4</v>
      </c>
      <c r="AC11" s="8">
        <v>216165</v>
      </c>
      <c r="AD11" s="8">
        <v>404498.2</v>
      </c>
      <c r="AE11" s="8">
        <v>391098</v>
      </c>
      <c r="AF11" s="8">
        <v>409556</v>
      </c>
      <c r="AG11" s="8">
        <v>415020.1</v>
      </c>
      <c r="AH11" s="8">
        <v>399976</v>
      </c>
      <c r="AI11" s="8">
        <v>361522.8</v>
      </c>
      <c r="AJ11" s="8">
        <v>403753.1</v>
      </c>
      <c r="AK11" s="8">
        <v>409544</v>
      </c>
      <c r="AL11" s="8">
        <v>417984.9</v>
      </c>
    </row>
    <row r="12" spans="1:38" ht="73.5" x14ac:dyDescent="0.25">
      <c r="A12" s="6" t="s">
        <v>28</v>
      </c>
      <c r="B12" s="5" t="s">
        <v>25</v>
      </c>
      <c r="C12" s="7">
        <v>4710.7</v>
      </c>
      <c r="D12" s="7">
        <v>4738.6000000000004</v>
      </c>
      <c r="E12" s="7">
        <v>4764.8</v>
      </c>
      <c r="F12" s="7">
        <v>4780</v>
      </c>
      <c r="G12" s="7">
        <v>4760.8</v>
      </c>
      <c r="H12" s="7">
        <v>4714.5</v>
      </c>
      <c r="I12" s="7">
        <v>4748.8</v>
      </c>
      <c r="J12" s="7">
        <v>4759.3</v>
      </c>
      <c r="K12" s="7">
        <v>4817</v>
      </c>
      <c r="L12" s="7">
        <v>1085.5999999999999</v>
      </c>
      <c r="M12" s="7">
        <v>1068.5</v>
      </c>
      <c r="N12" s="7">
        <v>1039.0999999999999</v>
      </c>
      <c r="O12" s="7">
        <v>1030.4000000000001</v>
      </c>
      <c r="P12" s="7">
        <v>1044.0999999999999</v>
      </c>
      <c r="Q12" s="7">
        <v>1056.8</v>
      </c>
      <c r="R12" s="7">
        <v>1056.0999999999999</v>
      </c>
      <c r="S12" s="7">
        <v>1066</v>
      </c>
      <c r="T12" s="7">
        <v>1043.3</v>
      </c>
      <c r="U12" s="7">
        <v>2044095</v>
      </c>
      <c r="V12" s="7">
        <v>2039522.8</v>
      </c>
      <c r="W12" s="7">
        <v>2047080</v>
      </c>
      <c r="X12" s="7">
        <v>2044835.3</v>
      </c>
      <c r="Y12" s="7">
        <v>1847838</v>
      </c>
      <c r="Z12" s="7">
        <v>1609150.9</v>
      </c>
      <c r="AA12" s="7">
        <v>1975113</v>
      </c>
      <c r="AB12" s="7">
        <v>1946344</v>
      </c>
      <c r="AC12" s="7">
        <v>2001574.7</v>
      </c>
      <c r="AD12" s="7">
        <v>544984.30000000005</v>
      </c>
      <c r="AE12" s="7">
        <v>530455.5</v>
      </c>
      <c r="AF12" s="7">
        <v>519213.6</v>
      </c>
      <c r="AG12" s="7">
        <v>515325.5</v>
      </c>
      <c r="AH12" s="7">
        <v>449650.8</v>
      </c>
      <c r="AI12" s="7">
        <v>347639.6</v>
      </c>
      <c r="AJ12" s="7">
        <v>512512.3</v>
      </c>
      <c r="AK12" s="7">
        <v>494969.59999999998</v>
      </c>
      <c r="AL12" s="7">
        <v>505767.2</v>
      </c>
    </row>
    <row r="13" spans="1:38" ht="73.5" x14ac:dyDescent="0.25">
      <c r="A13" s="6" t="s">
        <v>29</v>
      </c>
      <c r="B13" s="5" t="s">
        <v>25</v>
      </c>
      <c r="C13" s="8">
        <v>3788.9</v>
      </c>
      <c r="D13" s="8">
        <v>3804.3</v>
      </c>
      <c r="E13" s="8">
        <v>3804.7</v>
      </c>
      <c r="F13" s="8">
        <v>3803.3</v>
      </c>
      <c r="G13" s="8">
        <v>3799.6</v>
      </c>
      <c r="H13" s="8">
        <v>3762.3</v>
      </c>
      <c r="I13" s="8">
        <v>3778.8</v>
      </c>
      <c r="J13" s="8">
        <v>3786.3</v>
      </c>
      <c r="K13" s="8">
        <v>3796.3</v>
      </c>
      <c r="L13" s="8">
        <v>494</v>
      </c>
      <c r="M13" s="8">
        <v>484.2</v>
      </c>
      <c r="N13" s="8">
        <v>472</v>
      </c>
      <c r="O13" s="8">
        <v>459.5</v>
      </c>
      <c r="P13" s="8">
        <v>470</v>
      </c>
      <c r="Q13" s="8">
        <v>476.2</v>
      </c>
      <c r="R13" s="8">
        <v>466.2</v>
      </c>
      <c r="S13" s="8">
        <v>477.4</v>
      </c>
      <c r="T13" s="8">
        <v>454.2</v>
      </c>
      <c r="U13" s="8">
        <v>1628457.9</v>
      </c>
      <c r="V13" s="8">
        <v>1625114.5</v>
      </c>
      <c r="W13" s="8">
        <v>1622456.8</v>
      </c>
      <c r="X13" s="8">
        <v>1610344.8</v>
      </c>
      <c r="Y13" s="8">
        <v>1459639.2</v>
      </c>
      <c r="Z13" s="8">
        <v>1276940.3</v>
      </c>
      <c r="AA13" s="8">
        <v>1547935.3</v>
      </c>
      <c r="AB13" s="8">
        <v>1520797.7</v>
      </c>
      <c r="AC13" s="8">
        <v>1548185.9</v>
      </c>
      <c r="AD13" s="8">
        <v>257366.39999999999</v>
      </c>
      <c r="AE13" s="8">
        <v>248686</v>
      </c>
      <c r="AF13" s="8">
        <v>237301.4</v>
      </c>
      <c r="AG13" s="8">
        <v>232107.1</v>
      </c>
      <c r="AH13" s="8">
        <v>206650.1</v>
      </c>
      <c r="AI13" s="8">
        <v>161541.9</v>
      </c>
      <c r="AJ13" s="8">
        <v>227494.5</v>
      </c>
      <c r="AK13" s="8">
        <v>227028.2</v>
      </c>
      <c r="AL13" s="8">
        <v>215823.5</v>
      </c>
    </row>
    <row r="14" spans="1:38" ht="13.5" x14ac:dyDescent="0.25">
      <c r="A14" s="6" t="s">
        <v>30</v>
      </c>
      <c r="B14" s="5" t="s">
        <v>25</v>
      </c>
      <c r="C14" s="7">
        <v>20.5</v>
      </c>
      <c r="D14" s="7">
        <v>20.5</v>
      </c>
      <c r="E14" s="7">
        <v>20.5</v>
      </c>
      <c r="F14" s="7">
        <v>20.6</v>
      </c>
      <c r="G14" s="7">
        <v>20.6</v>
      </c>
      <c r="H14" s="7">
        <v>20.6</v>
      </c>
      <c r="I14" s="7">
        <v>20.7</v>
      </c>
      <c r="J14" s="7">
        <v>20.6</v>
      </c>
      <c r="K14" s="7" t="s">
        <v>31</v>
      </c>
      <c r="L14" s="7">
        <v>1.9</v>
      </c>
      <c r="M14" s="7">
        <v>1.9</v>
      </c>
      <c r="N14" s="7">
        <v>1.9</v>
      </c>
      <c r="O14" s="7">
        <v>1.8</v>
      </c>
      <c r="P14" s="7">
        <v>1.9</v>
      </c>
      <c r="Q14" s="7">
        <v>2</v>
      </c>
      <c r="R14" s="7">
        <v>1.9</v>
      </c>
      <c r="S14" s="7">
        <v>2</v>
      </c>
      <c r="T14" s="7" t="s">
        <v>31</v>
      </c>
      <c r="U14" s="7">
        <v>9470.5</v>
      </c>
      <c r="V14" s="7">
        <v>9517.9</v>
      </c>
      <c r="W14" s="7">
        <v>9248.5</v>
      </c>
      <c r="X14" s="7">
        <v>9094.7999999999993</v>
      </c>
      <c r="Y14" s="7">
        <v>8614.4</v>
      </c>
      <c r="Z14" s="7">
        <v>8376.1</v>
      </c>
      <c r="AA14" s="7">
        <v>8468.2999999999993</v>
      </c>
      <c r="AB14" s="7">
        <v>8466.5</v>
      </c>
      <c r="AC14" s="7" t="s">
        <v>31</v>
      </c>
      <c r="AD14" s="7">
        <v>829.9</v>
      </c>
      <c r="AE14" s="7">
        <v>801.9</v>
      </c>
      <c r="AF14" s="7">
        <v>765.2</v>
      </c>
      <c r="AG14" s="7">
        <v>748.4</v>
      </c>
      <c r="AH14" s="7">
        <v>802.7</v>
      </c>
      <c r="AI14" s="7">
        <v>627.5</v>
      </c>
      <c r="AJ14" s="7">
        <v>883.7</v>
      </c>
      <c r="AK14" s="7">
        <v>881.9</v>
      </c>
      <c r="AL14" s="7" t="s">
        <v>31</v>
      </c>
    </row>
    <row r="15" spans="1:38" ht="13.5" x14ac:dyDescent="0.25">
      <c r="A15" s="6" t="s">
        <v>32</v>
      </c>
      <c r="B15" s="5" t="s">
        <v>25</v>
      </c>
      <c r="C15" s="8">
        <v>3467.9</v>
      </c>
      <c r="D15" s="8">
        <v>3480.6</v>
      </c>
      <c r="E15" s="8">
        <v>3480.2</v>
      </c>
      <c r="F15" s="8">
        <v>3478.3</v>
      </c>
      <c r="G15" s="8">
        <v>3473.7</v>
      </c>
      <c r="H15" s="8">
        <v>3437.9</v>
      </c>
      <c r="I15" s="8">
        <v>3452.3</v>
      </c>
      <c r="J15" s="8">
        <v>3459.5</v>
      </c>
      <c r="K15" s="8">
        <v>3469.1</v>
      </c>
      <c r="L15" s="8">
        <v>483.6</v>
      </c>
      <c r="M15" s="8">
        <v>474.1</v>
      </c>
      <c r="N15" s="8">
        <v>462.1</v>
      </c>
      <c r="O15" s="8">
        <v>449.9</v>
      </c>
      <c r="P15" s="8">
        <v>460.6</v>
      </c>
      <c r="Q15" s="8">
        <v>466.8</v>
      </c>
      <c r="R15" s="8">
        <v>456.9</v>
      </c>
      <c r="S15" s="8">
        <v>467.9</v>
      </c>
      <c r="T15" s="8">
        <v>445.1</v>
      </c>
      <c r="U15" s="8">
        <v>1487649.7</v>
      </c>
      <c r="V15" s="8">
        <v>1483264.6</v>
      </c>
      <c r="W15" s="8">
        <v>1481888.4</v>
      </c>
      <c r="X15" s="8">
        <v>1468547.6</v>
      </c>
      <c r="Y15" s="8">
        <v>1325280</v>
      </c>
      <c r="Z15" s="8">
        <v>1144661</v>
      </c>
      <c r="AA15" s="8">
        <v>1405317.5</v>
      </c>
      <c r="AB15" s="8">
        <v>1378738.1</v>
      </c>
      <c r="AC15" s="8">
        <v>1403782.9</v>
      </c>
      <c r="AD15" s="8">
        <v>251695.5</v>
      </c>
      <c r="AE15" s="8">
        <v>243206.39999999999</v>
      </c>
      <c r="AF15" s="8">
        <v>232072.7</v>
      </c>
      <c r="AG15" s="8">
        <v>226992.7</v>
      </c>
      <c r="AH15" s="8">
        <v>201430.8</v>
      </c>
      <c r="AI15" s="8">
        <v>157461.9</v>
      </c>
      <c r="AJ15" s="8">
        <v>221748.7</v>
      </c>
      <c r="AK15" s="8">
        <v>221294.2</v>
      </c>
      <c r="AL15" s="8">
        <v>210372.5</v>
      </c>
    </row>
    <row r="16" spans="1:38" ht="21" x14ac:dyDescent="0.25">
      <c r="A16" s="6" t="s">
        <v>33</v>
      </c>
      <c r="B16" s="5" t="s">
        <v>25</v>
      </c>
      <c r="C16" s="7">
        <v>398.6</v>
      </c>
      <c r="D16" s="7">
        <v>403.1</v>
      </c>
      <c r="E16" s="7">
        <v>403.4</v>
      </c>
      <c r="F16" s="7">
        <v>405.3</v>
      </c>
      <c r="G16" s="7">
        <v>405.6</v>
      </c>
      <c r="H16" s="7">
        <v>400.4</v>
      </c>
      <c r="I16" s="7">
        <v>401.5</v>
      </c>
      <c r="J16" s="7">
        <v>403.1</v>
      </c>
      <c r="K16" s="7" t="s">
        <v>31</v>
      </c>
      <c r="L16" s="7">
        <v>76.7</v>
      </c>
      <c r="M16" s="7">
        <v>75.2</v>
      </c>
      <c r="N16" s="7">
        <v>73.3</v>
      </c>
      <c r="O16" s="7">
        <v>71.400000000000006</v>
      </c>
      <c r="P16" s="7">
        <v>70.599999999999994</v>
      </c>
      <c r="Q16" s="7">
        <v>71.5</v>
      </c>
      <c r="R16" s="7">
        <v>70</v>
      </c>
      <c r="S16" s="7">
        <v>71.7</v>
      </c>
      <c r="T16" s="7" t="s">
        <v>31</v>
      </c>
      <c r="U16" s="7">
        <v>175064.5</v>
      </c>
      <c r="V16" s="7">
        <v>173000.6</v>
      </c>
      <c r="W16" s="7">
        <v>168871.8</v>
      </c>
      <c r="X16" s="7">
        <v>167403.4</v>
      </c>
      <c r="Y16" s="7">
        <v>161173</v>
      </c>
      <c r="Z16" s="7">
        <v>154636.1</v>
      </c>
      <c r="AA16" s="7">
        <v>163525.70000000001</v>
      </c>
      <c r="AB16" s="7">
        <v>165168.1</v>
      </c>
      <c r="AC16" s="7" t="s">
        <v>31</v>
      </c>
      <c r="AD16" s="7">
        <v>43848.800000000003</v>
      </c>
      <c r="AE16" s="7">
        <v>42369.8</v>
      </c>
      <c r="AF16" s="7">
        <v>40430.199999999997</v>
      </c>
      <c r="AG16" s="7">
        <v>39545.199999999997</v>
      </c>
      <c r="AH16" s="7">
        <v>35489.4</v>
      </c>
      <c r="AI16" s="7">
        <v>27742.6</v>
      </c>
      <c r="AJ16" s="7">
        <v>39069.1</v>
      </c>
      <c r="AK16" s="7">
        <v>38989</v>
      </c>
      <c r="AL16" s="7" t="s">
        <v>31</v>
      </c>
    </row>
    <row r="17" spans="1:38" ht="42" x14ac:dyDescent="0.25">
      <c r="A17" s="6" t="s">
        <v>34</v>
      </c>
      <c r="B17" s="5" t="s">
        <v>25</v>
      </c>
      <c r="C17" s="8">
        <v>638.9</v>
      </c>
      <c r="D17" s="8">
        <v>639.1</v>
      </c>
      <c r="E17" s="8">
        <v>636.6</v>
      </c>
      <c r="F17" s="8">
        <v>635.6</v>
      </c>
      <c r="G17" s="8">
        <v>632.9</v>
      </c>
      <c r="H17" s="8">
        <v>623.70000000000005</v>
      </c>
      <c r="I17" s="8">
        <v>630.20000000000005</v>
      </c>
      <c r="J17" s="8">
        <v>629.5</v>
      </c>
      <c r="K17" s="8" t="s">
        <v>31</v>
      </c>
      <c r="L17" s="8">
        <v>130.19999999999999</v>
      </c>
      <c r="M17" s="8">
        <v>127.7</v>
      </c>
      <c r="N17" s="8">
        <v>124.5</v>
      </c>
      <c r="O17" s="8">
        <v>121.2</v>
      </c>
      <c r="P17" s="8">
        <v>125.2</v>
      </c>
      <c r="Q17" s="8">
        <v>126.9</v>
      </c>
      <c r="R17" s="8">
        <v>124.2</v>
      </c>
      <c r="S17" s="8">
        <v>127.2</v>
      </c>
      <c r="T17" s="8" t="s">
        <v>31</v>
      </c>
      <c r="U17" s="8">
        <v>265383.7</v>
      </c>
      <c r="V17" s="8">
        <v>265563.8</v>
      </c>
      <c r="W17" s="8">
        <v>270643.7</v>
      </c>
      <c r="X17" s="8">
        <v>266597.8</v>
      </c>
      <c r="Y17" s="8">
        <v>233788.7</v>
      </c>
      <c r="Z17" s="8">
        <v>177361.9</v>
      </c>
      <c r="AA17" s="8">
        <v>242334</v>
      </c>
      <c r="AB17" s="8">
        <v>227200</v>
      </c>
      <c r="AC17" s="8" t="s">
        <v>31</v>
      </c>
      <c r="AD17" s="8">
        <v>66982.399999999994</v>
      </c>
      <c r="AE17" s="8">
        <v>64723.3</v>
      </c>
      <c r="AF17" s="8">
        <v>61760.3</v>
      </c>
      <c r="AG17" s="8">
        <v>60408.4</v>
      </c>
      <c r="AH17" s="8">
        <v>52275.1</v>
      </c>
      <c r="AI17" s="8">
        <v>40864.400000000001</v>
      </c>
      <c r="AJ17" s="8">
        <v>57548</v>
      </c>
      <c r="AK17" s="8">
        <v>57430.1</v>
      </c>
      <c r="AL17" s="8" t="s">
        <v>31</v>
      </c>
    </row>
    <row r="18" spans="1:38" ht="52.5" x14ac:dyDescent="0.25">
      <c r="A18" s="6" t="s">
        <v>35</v>
      </c>
      <c r="B18" s="5" t="s">
        <v>25</v>
      </c>
      <c r="C18" s="7">
        <v>191.7</v>
      </c>
      <c r="D18" s="7">
        <v>192.3</v>
      </c>
      <c r="E18" s="7">
        <v>192.5</v>
      </c>
      <c r="F18" s="7">
        <v>192.7</v>
      </c>
      <c r="G18" s="7">
        <v>193.3</v>
      </c>
      <c r="H18" s="7">
        <v>193.5</v>
      </c>
      <c r="I18" s="7">
        <v>194.1</v>
      </c>
      <c r="J18" s="7">
        <v>194.8</v>
      </c>
      <c r="K18" s="7" t="s">
        <v>31</v>
      </c>
      <c r="L18" s="7">
        <v>4.4000000000000004</v>
      </c>
      <c r="M18" s="7">
        <v>4.3</v>
      </c>
      <c r="N18" s="7">
        <v>4.2</v>
      </c>
      <c r="O18" s="7">
        <v>4.0999999999999996</v>
      </c>
      <c r="P18" s="7">
        <v>4.7</v>
      </c>
      <c r="Q18" s="7">
        <v>4.8</v>
      </c>
      <c r="R18" s="7">
        <v>4.7</v>
      </c>
      <c r="S18" s="7">
        <v>4.8</v>
      </c>
      <c r="T18" s="7" t="s">
        <v>31</v>
      </c>
      <c r="U18" s="7">
        <v>85577.8</v>
      </c>
      <c r="V18" s="7">
        <v>86571.9</v>
      </c>
      <c r="W18" s="7">
        <v>85304</v>
      </c>
      <c r="X18" s="7">
        <v>85108</v>
      </c>
      <c r="Y18" s="7">
        <v>82302.899999999994</v>
      </c>
      <c r="Z18" s="7">
        <v>79337.100000000006</v>
      </c>
      <c r="AA18" s="7">
        <v>83334.100000000006</v>
      </c>
      <c r="AB18" s="7">
        <v>82423.600000000006</v>
      </c>
      <c r="AC18" s="7" t="s">
        <v>31</v>
      </c>
      <c r="AD18" s="7">
        <v>2219.1</v>
      </c>
      <c r="AE18" s="7">
        <v>2144.3000000000002</v>
      </c>
      <c r="AF18" s="7">
        <v>2046.1</v>
      </c>
      <c r="AG18" s="7">
        <v>2001.3</v>
      </c>
      <c r="AH18" s="7">
        <v>2052.9</v>
      </c>
      <c r="AI18" s="7">
        <v>1604.8</v>
      </c>
      <c r="AJ18" s="7">
        <v>2259.9</v>
      </c>
      <c r="AK18" s="7">
        <v>2255.3000000000002</v>
      </c>
      <c r="AL18" s="7" t="s">
        <v>31</v>
      </c>
    </row>
    <row r="19" spans="1:38" ht="73.5" x14ac:dyDescent="0.25">
      <c r="A19" s="6" t="s">
        <v>36</v>
      </c>
      <c r="B19" s="5" t="s">
        <v>25</v>
      </c>
      <c r="C19" s="8">
        <v>927.3</v>
      </c>
      <c r="D19" s="8">
        <v>928.9</v>
      </c>
      <c r="E19" s="8">
        <v>928.9</v>
      </c>
      <c r="F19" s="8">
        <v>926.5</v>
      </c>
      <c r="G19" s="8">
        <v>925.7</v>
      </c>
      <c r="H19" s="8">
        <v>914.6</v>
      </c>
      <c r="I19" s="8">
        <v>918.6</v>
      </c>
      <c r="J19" s="8">
        <v>923.3</v>
      </c>
      <c r="K19" s="8" t="s">
        <v>31</v>
      </c>
      <c r="L19" s="8">
        <v>127.3</v>
      </c>
      <c r="M19" s="8">
        <v>124.8</v>
      </c>
      <c r="N19" s="8">
        <v>121.7</v>
      </c>
      <c r="O19" s="8">
        <v>118.5</v>
      </c>
      <c r="P19" s="8">
        <v>117.9</v>
      </c>
      <c r="Q19" s="8">
        <v>119.4</v>
      </c>
      <c r="R19" s="8">
        <v>116.9</v>
      </c>
      <c r="S19" s="8">
        <v>119.7</v>
      </c>
      <c r="T19" s="8" t="s">
        <v>31</v>
      </c>
      <c r="U19" s="8">
        <v>403182.4</v>
      </c>
      <c r="V19" s="8">
        <v>399764.8</v>
      </c>
      <c r="W19" s="8">
        <v>397449</v>
      </c>
      <c r="X19" s="8">
        <v>392625.4</v>
      </c>
      <c r="Y19" s="8">
        <v>350458</v>
      </c>
      <c r="Z19" s="8">
        <v>303428.7</v>
      </c>
      <c r="AA19" s="8">
        <v>386247.9</v>
      </c>
      <c r="AB19" s="8">
        <v>384253.2</v>
      </c>
      <c r="AC19" s="8" t="s">
        <v>31</v>
      </c>
      <c r="AD19" s="8">
        <v>65651.600000000006</v>
      </c>
      <c r="AE19" s="8">
        <v>63437.3</v>
      </c>
      <c r="AF19" s="8">
        <v>60533.2</v>
      </c>
      <c r="AG19" s="8">
        <v>59208.2</v>
      </c>
      <c r="AH19" s="8">
        <v>51040.3</v>
      </c>
      <c r="AI19" s="8">
        <v>39899.1</v>
      </c>
      <c r="AJ19" s="8">
        <v>56188.6</v>
      </c>
      <c r="AK19" s="8">
        <v>56073.4</v>
      </c>
      <c r="AL19" s="8" t="s">
        <v>31</v>
      </c>
    </row>
    <row r="20" spans="1:38" ht="63" x14ac:dyDescent="0.25">
      <c r="A20" s="6" t="s">
        <v>37</v>
      </c>
      <c r="B20" s="5" t="s">
        <v>25</v>
      </c>
      <c r="C20" s="7">
        <v>710.7</v>
      </c>
      <c r="D20" s="7">
        <v>713.2</v>
      </c>
      <c r="E20" s="7">
        <v>714.5</v>
      </c>
      <c r="F20" s="7">
        <v>714</v>
      </c>
      <c r="G20" s="7">
        <v>712.4</v>
      </c>
      <c r="H20" s="7">
        <v>707.6</v>
      </c>
      <c r="I20" s="7">
        <v>707</v>
      </c>
      <c r="J20" s="7">
        <v>705.7</v>
      </c>
      <c r="K20" s="7" t="s">
        <v>31</v>
      </c>
      <c r="L20" s="7">
        <v>36</v>
      </c>
      <c r="M20" s="7">
        <v>35.200000000000003</v>
      </c>
      <c r="N20" s="7">
        <v>34.4</v>
      </c>
      <c r="O20" s="7">
        <v>33.4</v>
      </c>
      <c r="P20" s="7">
        <v>33.700000000000003</v>
      </c>
      <c r="Q20" s="7">
        <v>34.200000000000003</v>
      </c>
      <c r="R20" s="7">
        <v>33.4</v>
      </c>
      <c r="S20" s="7">
        <v>34.200000000000003</v>
      </c>
      <c r="T20" s="7" t="s">
        <v>31</v>
      </c>
      <c r="U20" s="7">
        <v>303592.90000000002</v>
      </c>
      <c r="V20" s="7">
        <v>303890</v>
      </c>
      <c r="W20" s="7">
        <v>305907.59999999998</v>
      </c>
      <c r="X20" s="7">
        <v>305220.3</v>
      </c>
      <c r="Y20" s="7">
        <v>273015.09999999998</v>
      </c>
      <c r="Z20" s="7">
        <v>250485.9</v>
      </c>
      <c r="AA20" s="7">
        <v>292044.59999999998</v>
      </c>
      <c r="AB20" s="7">
        <v>274821.59999999998</v>
      </c>
      <c r="AC20" s="7" t="s">
        <v>31</v>
      </c>
      <c r="AD20" s="7">
        <v>17693.2</v>
      </c>
      <c r="AE20" s="7">
        <v>17096.400000000001</v>
      </c>
      <c r="AF20" s="7">
        <v>16313.8</v>
      </c>
      <c r="AG20" s="7">
        <v>15956.7</v>
      </c>
      <c r="AH20" s="7">
        <v>14368</v>
      </c>
      <c r="AI20" s="7">
        <v>11231.7</v>
      </c>
      <c r="AJ20" s="7">
        <v>15817.3</v>
      </c>
      <c r="AK20" s="7">
        <v>15784.8</v>
      </c>
      <c r="AL20" s="7" t="s">
        <v>31</v>
      </c>
    </row>
    <row r="21" spans="1:38" ht="21" x14ac:dyDescent="0.25">
      <c r="A21" s="6" t="s">
        <v>38</v>
      </c>
      <c r="B21" s="5" t="s">
        <v>25</v>
      </c>
      <c r="C21" s="8">
        <v>266.2</v>
      </c>
      <c r="D21" s="8">
        <v>266.2</v>
      </c>
      <c r="E21" s="8">
        <v>265.5</v>
      </c>
      <c r="F21" s="8">
        <v>265.39999999999998</v>
      </c>
      <c r="G21" s="8">
        <v>265</v>
      </c>
      <c r="H21" s="8">
        <v>263.89999999999998</v>
      </c>
      <c r="I21" s="8">
        <v>263.89999999999998</v>
      </c>
      <c r="J21" s="8">
        <v>263.89999999999998</v>
      </c>
      <c r="K21" s="8" t="s">
        <v>31</v>
      </c>
      <c r="L21" s="8">
        <v>5</v>
      </c>
      <c r="M21" s="8">
        <v>4.9000000000000004</v>
      </c>
      <c r="N21" s="8">
        <v>4.8</v>
      </c>
      <c r="O21" s="8">
        <v>4.7</v>
      </c>
      <c r="P21" s="8">
        <v>5.9</v>
      </c>
      <c r="Q21" s="8">
        <v>6</v>
      </c>
      <c r="R21" s="8">
        <v>5.8</v>
      </c>
      <c r="S21" s="8">
        <v>6</v>
      </c>
      <c r="T21" s="8" t="s">
        <v>31</v>
      </c>
      <c r="U21" s="8">
        <v>106837.6</v>
      </c>
      <c r="V21" s="8">
        <v>106750.1</v>
      </c>
      <c r="W21" s="8">
        <v>106933.9</v>
      </c>
      <c r="X21" s="8">
        <v>105441.2</v>
      </c>
      <c r="Y21" s="8">
        <v>97925.1</v>
      </c>
      <c r="Z21" s="8">
        <v>79944.5</v>
      </c>
      <c r="AA21" s="8">
        <v>101940.5</v>
      </c>
      <c r="AB21" s="8">
        <v>103994.9</v>
      </c>
      <c r="AC21" s="8" t="s">
        <v>31</v>
      </c>
      <c r="AD21" s="8">
        <v>2339.8000000000002</v>
      </c>
      <c r="AE21" s="8">
        <v>2260.9</v>
      </c>
      <c r="AF21" s="8">
        <v>2157.4</v>
      </c>
      <c r="AG21" s="8">
        <v>2110.1999999999998</v>
      </c>
      <c r="AH21" s="8">
        <v>2432.1</v>
      </c>
      <c r="AI21" s="8">
        <v>1901.2</v>
      </c>
      <c r="AJ21" s="8">
        <v>2677.4</v>
      </c>
      <c r="AK21" s="8">
        <v>2671.9</v>
      </c>
      <c r="AL21" s="8" t="s">
        <v>31</v>
      </c>
    </row>
    <row r="22" spans="1:38" ht="42" x14ac:dyDescent="0.25">
      <c r="A22" s="6" t="s">
        <v>39</v>
      </c>
      <c r="B22" s="5" t="s">
        <v>25</v>
      </c>
      <c r="C22" s="7">
        <v>334.5</v>
      </c>
      <c r="D22" s="7">
        <v>337.8</v>
      </c>
      <c r="E22" s="7">
        <v>338.8</v>
      </c>
      <c r="F22" s="7">
        <v>338.9</v>
      </c>
      <c r="G22" s="7">
        <v>338.6</v>
      </c>
      <c r="H22" s="7">
        <v>334.3</v>
      </c>
      <c r="I22" s="7">
        <v>336.9</v>
      </c>
      <c r="J22" s="7">
        <v>339.2</v>
      </c>
      <c r="K22" s="7" t="s">
        <v>31</v>
      </c>
      <c r="L22" s="7">
        <v>103.9</v>
      </c>
      <c r="M22" s="7">
        <v>101.9</v>
      </c>
      <c r="N22" s="7">
        <v>99.3</v>
      </c>
      <c r="O22" s="7">
        <v>96.7</v>
      </c>
      <c r="P22" s="7">
        <v>102.7</v>
      </c>
      <c r="Q22" s="7">
        <v>104</v>
      </c>
      <c r="R22" s="7">
        <v>101.8</v>
      </c>
      <c r="S22" s="7">
        <v>104.3</v>
      </c>
      <c r="T22" s="7" t="s">
        <v>31</v>
      </c>
      <c r="U22" s="7">
        <v>148010.70000000001</v>
      </c>
      <c r="V22" s="7">
        <v>147723.6</v>
      </c>
      <c r="W22" s="7">
        <v>146778.29999999999</v>
      </c>
      <c r="X22" s="7">
        <v>146151.6</v>
      </c>
      <c r="Y22" s="7">
        <v>126617.2</v>
      </c>
      <c r="Z22" s="7">
        <v>99466.8</v>
      </c>
      <c r="AA22" s="7">
        <v>135890.79999999999</v>
      </c>
      <c r="AB22" s="7">
        <v>140876.79999999999</v>
      </c>
      <c r="AC22" s="7" t="s">
        <v>31</v>
      </c>
      <c r="AD22" s="7">
        <v>52960.6</v>
      </c>
      <c r="AE22" s="7">
        <v>51174.400000000001</v>
      </c>
      <c r="AF22" s="7">
        <v>48831.7</v>
      </c>
      <c r="AG22" s="7">
        <v>47762.8</v>
      </c>
      <c r="AH22" s="7">
        <v>43773.1</v>
      </c>
      <c r="AI22" s="7">
        <v>34218.199999999997</v>
      </c>
      <c r="AJ22" s="7">
        <v>48188.4</v>
      </c>
      <c r="AK22" s="7">
        <v>48089.599999999999</v>
      </c>
      <c r="AL22" s="7" t="s">
        <v>31</v>
      </c>
    </row>
    <row r="23" spans="1:38" ht="63" x14ac:dyDescent="0.25">
      <c r="A23" s="6" t="s">
        <v>40</v>
      </c>
      <c r="B23" s="5" t="s">
        <v>25</v>
      </c>
      <c r="C23" s="8">
        <v>300.5</v>
      </c>
      <c r="D23" s="8">
        <v>303.10000000000002</v>
      </c>
      <c r="E23" s="8">
        <v>304</v>
      </c>
      <c r="F23" s="8">
        <v>304.3</v>
      </c>
      <c r="G23" s="8">
        <v>305.3</v>
      </c>
      <c r="H23" s="8">
        <v>303.8</v>
      </c>
      <c r="I23" s="8">
        <v>305.7</v>
      </c>
      <c r="J23" s="8">
        <v>306.10000000000002</v>
      </c>
      <c r="K23" s="8" t="s">
        <v>31</v>
      </c>
      <c r="L23" s="8">
        <v>8.4</v>
      </c>
      <c r="M23" s="8">
        <v>8.3000000000000007</v>
      </c>
      <c r="N23" s="8">
        <v>8.1</v>
      </c>
      <c r="O23" s="8">
        <v>7.8</v>
      </c>
      <c r="P23" s="8">
        <v>7.4</v>
      </c>
      <c r="Q23" s="8">
        <v>7.5</v>
      </c>
      <c r="R23" s="8">
        <v>7.4</v>
      </c>
      <c r="S23" s="8">
        <v>7.5</v>
      </c>
      <c r="T23" s="8" t="s">
        <v>31</v>
      </c>
      <c r="U23" s="8">
        <v>131337.70000000001</v>
      </c>
      <c r="V23" s="8">
        <v>132331.9</v>
      </c>
      <c r="W23" s="8">
        <v>131319.9</v>
      </c>
      <c r="X23" s="8">
        <v>132702.39999999999</v>
      </c>
      <c r="Y23" s="8">
        <v>125744.8</v>
      </c>
      <c r="Z23" s="8">
        <v>123903.1</v>
      </c>
      <c r="AA23" s="8">
        <v>134149.5</v>
      </c>
      <c r="AB23" s="8">
        <v>133593.1</v>
      </c>
      <c r="AC23" s="8" t="s">
        <v>31</v>
      </c>
      <c r="AD23" s="8">
        <v>4841</v>
      </c>
      <c r="AE23" s="8">
        <v>4677.7</v>
      </c>
      <c r="AF23" s="8">
        <v>4463.6000000000004</v>
      </c>
      <c r="AG23" s="8">
        <v>4365.8999999999996</v>
      </c>
      <c r="AH23" s="8">
        <v>4416.6000000000004</v>
      </c>
      <c r="AI23" s="8">
        <v>3452.5</v>
      </c>
      <c r="AJ23" s="8">
        <v>4862.1000000000004</v>
      </c>
      <c r="AK23" s="8">
        <v>4852.1000000000004</v>
      </c>
      <c r="AL23" s="8" t="s">
        <v>31</v>
      </c>
    </row>
    <row r="24" spans="1:38" ht="13.5" x14ac:dyDescent="0.25">
      <c r="A24" s="6" t="s">
        <v>41</v>
      </c>
      <c r="B24" s="5" t="s">
        <v>25</v>
      </c>
      <c r="C24" s="7">
        <v>921.7</v>
      </c>
      <c r="D24" s="7">
        <v>934.2</v>
      </c>
      <c r="E24" s="7">
        <v>960.1</v>
      </c>
      <c r="F24" s="7">
        <v>976.7</v>
      </c>
      <c r="G24" s="7">
        <v>961.2</v>
      </c>
      <c r="H24" s="7">
        <v>952.1</v>
      </c>
      <c r="I24" s="7">
        <v>970</v>
      </c>
      <c r="J24" s="7">
        <v>973</v>
      </c>
      <c r="K24" s="7">
        <v>1020.7</v>
      </c>
      <c r="L24" s="7">
        <v>591.6</v>
      </c>
      <c r="M24" s="7">
        <v>584.29999999999995</v>
      </c>
      <c r="N24" s="7">
        <v>567.1</v>
      </c>
      <c r="O24" s="7">
        <v>570.79999999999995</v>
      </c>
      <c r="P24" s="7">
        <v>574.1</v>
      </c>
      <c r="Q24" s="7">
        <v>580.6</v>
      </c>
      <c r="R24" s="7">
        <v>589.9</v>
      </c>
      <c r="S24" s="7">
        <v>588.6</v>
      </c>
      <c r="T24" s="7">
        <v>589.20000000000005</v>
      </c>
      <c r="U24" s="7">
        <v>415637.1</v>
      </c>
      <c r="V24" s="7">
        <v>414408.4</v>
      </c>
      <c r="W24" s="7">
        <v>424623.2</v>
      </c>
      <c r="X24" s="7">
        <v>434490.5</v>
      </c>
      <c r="Y24" s="7">
        <v>388198.8</v>
      </c>
      <c r="Z24" s="7">
        <v>332210.7</v>
      </c>
      <c r="AA24" s="7">
        <v>427177.7</v>
      </c>
      <c r="AB24" s="7">
        <v>425546.4</v>
      </c>
      <c r="AC24" s="7">
        <v>453388.79999999999</v>
      </c>
      <c r="AD24" s="7">
        <v>287617.90000000002</v>
      </c>
      <c r="AE24" s="7">
        <v>281769.5</v>
      </c>
      <c r="AF24" s="7">
        <v>281912.2</v>
      </c>
      <c r="AG24" s="7">
        <v>283218.5</v>
      </c>
      <c r="AH24" s="7">
        <v>243000.7</v>
      </c>
      <c r="AI24" s="7">
        <v>186097.6</v>
      </c>
      <c r="AJ24" s="7">
        <v>285017.8</v>
      </c>
      <c r="AK24" s="7">
        <v>267941.40000000002</v>
      </c>
      <c r="AL24" s="7">
        <v>289943.7</v>
      </c>
    </row>
    <row r="25" spans="1:38" ht="13.5" x14ac:dyDescent="0.25">
      <c r="A25" s="6" t="s">
        <v>42</v>
      </c>
      <c r="B25" s="5" t="s">
        <v>25</v>
      </c>
      <c r="C25" s="8">
        <v>14178.4</v>
      </c>
      <c r="D25" s="8">
        <v>14362.3</v>
      </c>
      <c r="E25" s="8">
        <v>14275.7</v>
      </c>
      <c r="F25" s="8">
        <v>14195.1</v>
      </c>
      <c r="G25" s="8">
        <v>14142.5</v>
      </c>
      <c r="H25" s="8">
        <v>13724</v>
      </c>
      <c r="I25" s="8">
        <v>13871</v>
      </c>
      <c r="J25" s="8">
        <v>13915.1</v>
      </c>
      <c r="K25" s="8">
        <v>13739.7</v>
      </c>
      <c r="L25" s="8">
        <v>4477.8999999999996</v>
      </c>
      <c r="M25" s="8">
        <v>4535.5</v>
      </c>
      <c r="N25" s="8">
        <v>4541.3</v>
      </c>
      <c r="O25" s="8">
        <v>4466.6000000000004</v>
      </c>
      <c r="P25" s="8">
        <v>4461</v>
      </c>
      <c r="Q25" s="8">
        <v>4306.8999999999996</v>
      </c>
      <c r="R25" s="8">
        <v>4255.3</v>
      </c>
      <c r="S25" s="8">
        <v>4270.8999999999996</v>
      </c>
      <c r="T25" s="8">
        <v>4157.8999999999996</v>
      </c>
      <c r="U25" s="8">
        <v>5481133.7999999998</v>
      </c>
      <c r="V25" s="8">
        <v>5508275.9000000004</v>
      </c>
      <c r="W25" s="8">
        <v>5449525.0999999996</v>
      </c>
      <c r="X25" s="8">
        <v>5366057.3</v>
      </c>
      <c r="Y25" s="8">
        <v>5083688.8</v>
      </c>
      <c r="Z25" s="8">
        <v>4490910.5999999996</v>
      </c>
      <c r="AA25" s="8">
        <v>4992828.4000000004</v>
      </c>
      <c r="AB25" s="8">
        <v>4959846</v>
      </c>
      <c r="AC25" s="8">
        <v>4883781.5</v>
      </c>
      <c r="AD25" s="8">
        <v>2292627.2000000002</v>
      </c>
      <c r="AE25" s="8">
        <v>2279159</v>
      </c>
      <c r="AF25" s="8">
        <v>2306015.2000000002</v>
      </c>
      <c r="AG25" s="8">
        <v>2271053.2000000002</v>
      </c>
      <c r="AH25" s="8">
        <v>2010931.3</v>
      </c>
      <c r="AI25" s="8">
        <v>1643782.1</v>
      </c>
      <c r="AJ25" s="8">
        <v>2077098.6</v>
      </c>
      <c r="AK25" s="8">
        <v>1988061.8</v>
      </c>
      <c r="AL25" s="8">
        <v>1964554.5</v>
      </c>
    </row>
    <row r="26" spans="1:38" ht="63" x14ac:dyDescent="0.25">
      <c r="A26" s="6" t="s">
        <v>43</v>
      </c>
      <c r="B26" s="5" t="s">
        <v>25</v>
      </c>
      <c r="C26" s="7">
        <v>4585.3</v>
      </c>
      <c r="D26" s="7">
        <v>4647.6000000000004</v>
      </c>
      <c r="E26" s="7">
        <v>4582.3</v>
      </c>
      <c r="F26" s="7">
        <v>4572</v>
      </c>
      <c r="G26" s="7">
        <v>4543.3</v>
      </c>
      <c r="H26" s="7">
        <v>4305.1000000000004</v>
      </c>
      <c r="I26" s="7">
        <v>4372.3999999999996</v>
      </c>
      <c r="J26" s="7">
        <v>4397.5</v>
      </c>
      <c r="K26" s="7">
        <v>4208.5</v>
      </c>
      <c r="L26" s="7">
        <v>2038.2</v>
      </c>
      <c r="M26" s="7">
        <v>2077.4</v>
      </c>
      <c r="N26" s="7">
        <v>2076.8000000000002</v>
      </c>
      <c r="O26" s="7">
        <v>2022</v>
      </c>
      <c r="P26" s="7">
        <v>2002.8</v>
      </c>
      <c r="Q26" s="7">
        <v>1922.7</v>
      </c>
      <c r="R26" s="7">
        <v>1903.4</v>
      </c>
      <c r="S26" s="7">
        <v>1901.2</v>
      </c>
      <c r="T26" s="7">
        <v>1833.2</v>
      </c>
      <c r="U26" s="7">
        <v>1933508.2</v>
      </c>
      <c r="V26" s="7">
        <v>1919607.6</v>
      </c>
      <c r="W26" s="7">
        <v>1886770.4</v>
      </c>
      <c r="X26" s="7">
        <v>1853887.7</v>
      </c>
      <c r="Y26" s="7">
        <v>1712684.6</v>
      </c>
      <c r="Z26" s="7">
        <v>1317822</v>
      </c>
      <c r="AA26" s="7">
        <v>1634987.3</v>
      </c>
      <c r="AB26" s="7">
        <v>1625820.9</v>
      </c>
      <c r="AC26" s="7">
        <v>1525718.9</v>
      </c>
      <c r="AD26" s="7">
        <v>1143429.7</v>
      </c>
      <c r="AE26" s="7">
        <v>1146668.8999999999</v>
      </c>
      <c r="AF26" s="7">
        <v>1155321.8999999999</v>
      </c>
      <c r="AG26" s="7">
        <v>1115617.3999999999</v>
      </c>
      <c r="AH26" s="7">
        <v>994018.9</v>
      </c>
      <c r="AI26" s="7">
        <v>810054.1</v>
      </c>
      <c r="AJ26" s="7">
        <v>1016021.7</v>
      </c>
      <c r="AK26" s="7">
        <v>959295.5</v>
      </c>
      <c r="AL26" s="7">
        <v>931219.5</v>
      </c>
    </row>
    <row r="27" spans="1:38" ht="21" x14ac:dyDescent="0.25">
      <c r="A27" s="6" t="s">
        <v>44</v>
      </c>
      <c r="B27" s="5" t="s">
        <v>25</v>
      </c>
      <c r="C27" s="8">
        <v>518.1</v>
      </c>
      <c r="D27" s="8">
        <v>529</v>
      </c>
      <c r="E27" s="8">
        <v>531.1</v>
      </c>
      <c r="F27" s="8">
        <v>528.79999999999995</v>
      </c>
      <c r="G27" s="8">
        <v>530.70000000000005</v>
      </c>
      <c r="H27" s="8">
        <v>519.9</v>
      </c>
      <c r="I27" s="8">
        <v>529.9</v>
      </c>
      <c r="J27" s="8">
        <v>539.9</v>
      </c>
      <c r="K27" s="8">
        <v>550.6</v>
      </c>
      <c r="L27" s="8">
        <v>106.8</v>
      </c>
      <c r="M27" s="8">
        <v>113.8</v>
      </c>
      <c r="N27" s="8">
        <v>108.8</v>
      </c>
      <c r="O27" s="8">
        <v>109.9</v>
      </c>
      <c r="P27" s="8">
        <v>103.7</v>
      </c>
      <c r="Q27" s="8">
        <v>103.3</v>
      </c>
      <c r="R27" s="8">
        <v>105</v>
      </c>
      <c r="S27" s="8">
        <v>103.5</v>
      </c>
      <c r="T27" s="8">
        <v>112.5</v>
      </c>
      <c r="U27" s="8">
        <v>227840</v>
      </c>
      <c r="V27" s="8">
        <v>231900.3</v>
      </c>
      <c r="W27" s="8">
        <v>232095.8</v>
      </c>
      <c r="X27" s="8">
        <v>230543.1</v>
      </c>
      <c r="Y27" s="8">
        <v>229544.4</v>
      </c>
      <c r="Z27" s="8">
        <v>220394.3</v>
      </c>
      <c r="AA27" s="8">
        <v>226677</v>
      </c>
      <c r="AB27" s="8">
        <v>230062.9</v>
      </c>
      <c r="AC27" s="8">
        <v>232827.3</v>
      </c>
      <c r="AD27" s="8">
        <v>52819.9</v>
      </c>
      <c r="AE27" s="8">
        <v>55000.6</v>
      </c>
      <c r="AF27" s="8">
        <v>54552</v>
      </c>
      <c r="AG27" s="8">
        <v>58677.9</v>
      </c>
      <c r="AH27" s="8">
        <v>48548.1</v>
      </c>
      <c r="AI27" s="8">
        <v>43461.9</v>
      </c>
      <c r="AJ27" s="8">
        <v>51708.3</v>
      </c>
      <c r="AK27" s="8">
        <v>47984.9</v>
      </c>
      <c r="AL27" s="8">
        <v>57215.9</v>
      </c>
    </row>
    <row r="28" spans="1:38" ht="21" x14ac:dyDescent="0.25">
      <c r="A28" s="6" t="s">
        <v>45</v>
      </c>
      <c r="B28" s="5" t="s">
        <v>25</v>
      </c>
      <c r="C28" s="7">
        <v>514.29999999999995</v>
      </c>
      <c r="D28" s="7">
        <v>515.29999999999995</v>
      </c>
      <c r="E28" s="7">
        <v>512.70000000000005</v>
      </c>
      <c r="F28" s="7">
        <v>511.4</v>
      </c>
      <c r="G28" s="7">
        <v>510.9</v>
      </c>
      <c r="H28" s="7">
        <v>509.2</v>
      </c>
      <c r="I28" s="7">
        <v>508.8</v>
      </c>
      <c r="J28" s="7">
        <v>511.3</v>
      </c>
      <c r="K28" s="7">
        <v>508.7</v>
      </c>
      <c r="L28" s="7">
        <v>113.7</v>
      </c>
      <c r="M28" s="7">
        <v>109.8</v>
      </c>
      <c r="N28" s="7">
        <v>105</v>
      </c>
      <c r="O28" s="7">
        <v>108.1</v>
      </c>
      <c r="P28" s="7">
        <v>103.6</v>
      </c>
      <c r="Q28" s="7">
        <v>95.8</v>
      </c>
      <c r="R28" s="7">
        <v>93.9</v>
      </c>
      <c r="S28" s="7">
        <v>92.2</v>
      </c>
      <c r="T28" s="7">
        <v>97</v>
      </c>
      <c r="U28" s="7">
        <v>218843.7</v>
      </c>
      <c r="V28" s="7">
        <v>218306.8</v>
      </c>
      <c r="W28" s="7">
        <v>217008.7</v>
      </c>
      <c r="X28" s="7">
        <v>216166.2</v>
      </c>
      <c r="Y28" s="7">
        <v>197929.1</v>
      </c>
      <c r="Z28" s="7">
        <v>196569.4</v>
      </c>
      <c r="AA28" s="7">
        <v>211404.1</v>
      </c>
      <c r="AB28" s="7">
        <v>211960.1</v>
      </c>
      <c r="AC28" s="7">
        <v>206762</v>
      </c>
      <c r="AD28" s="7">
        <v>57700.3</v>
      </c>
      <c r="AE28" s="7">
        <v>54723.199999999997</v>
      </c>
      <c r="AF28" s="7">
        <v>53136</v>
      </c>
      <c r="AG28" s="7">
        <v>53077.8</v>
      </c>
      <c r="AH28" s="7">
        <v>49092.4</v>
      </c>
      <c r="AI28" s="7">
        <v>45030.7</v>
      </c>
      <c r="AJ28" s="7">
        <v>43772.7</v>
      </c>
      <c r="AK28" s="7">
        <v>43547.8</v>
      </c>
      <c r="AL28" s="7">
        <v>48060.2</v>
      </c>
    </row>
    <row r="29" spans="1:38" ht="13.5" x14ac:dyDescent="0.25">
      <c r="A29" s="6" t="s">
        <v>46</v>
      </c>
      <c r="B29" s="5" t="s">
        <v>25</v>
      </c>
      <c r="C29" s="8">
        <v>80.5</v>
      </c>
      <c r="D29" s="8">
        <v>83.2</v>
      </c>
      <c r="E29" s="8">
        <v>83.4</v>
      </c>
      <c r="F29" s="8">
        <v>83.5</v>
      </c>
      <c r="G29" s="8">
        <v>84.1</v>
      </c>
      <c r="H29" s="8">
        <v>81.2</v>
      </c>
      <c r="I29" s="8">
        <v>81.5</v>
      </c>
      <c r="J29" s="8">
        <v>83.5</v>
      </c>
      <c r="K29" s="8">
        <v>82.1</v>
      </c>
      <c r="L29" s="8">
        <v>106.8</v>
      </c>
      <c r="M29" s="8">
        <v>107</v>
      </c>
      <c r="N29" s="8">
        <v>107</v>
      </c>
      <c r="O29" s="8">
        <v>105.5</v>
      </c>
      <c r="P29" s="8">
        <v>103.1</v>
      </c>
      <c r="Q29" s="8">
        <v>103.6</v>
      </c>
      <c r="R29" s="8">
        <v>104.2</v>
      </c>
      <c r="S29" s="8">
        <v>103.9</v>
      </c>
      <c r="T29" s="8">
        <v>101.7</v>
      </c>
      <c r="U29" s="8">
        <v>31200.799999999999</v>
      </c>
      <c r="V29" s="8">
        <v>31997.4</v>
      </c>
      <c r="W29" s="8">
        <v>31692.799999999999</v>
      </c>
      <c r="X29" s="8">
        <v>30697.3</v>
      </c>
      <c r="Y29" s="8">
        <v>28637.3</v>
      </c>
      <c r="Z29" s="8">
        <v>21333.4</v>
      </c>
      <c r="AA29" s="8">
        <v>29151.3</v>
      </c>
      <c r="AB29" s="8">
        <v>29246.3</v>
      </c>
      <c r="AC29" s="8">
        <v>27693.599999999999</v>
      </c>
      <c r="AD29" s="8">
        <v>65577</v>
      </c>
      <c r="AE29" s="8">
        <v>59777.9</v>
      </c>
      <c r="AF29" s="8">
        <v>63053.599999999999</v>
      </c>
      <c r="AG29" s="8">
        <v>60782.1</v>
      </c>
      <c r="AH29" s="8">
        <v>48702.5</v>
      </c>
      <c r="AI29" s="8">
        <v>39026</v>
      </c>
      <c r="AJ29" s="8">
        <v>58060.3</v>
      </c>
      <c r="AK29" s="8">
        <v>57909.7</v>
      </c>
      <c r="AL29" s="8">
        <v>53938.3</v>
      </c>
    </row>
    <row r="30" spans="1:38" ht="42" x14ac:dyDescent="0.25">
      <c r="A30" s="6" t="s">
        <v>47</v>
      </c>
      <c r="B30" s="5" t="s">
        <v>25</v>
      </c>
      <c r="C30" s="7">
        <v>1939.1</v>
      </c>
      <c r="D30" s="7">
        <v>1989.9</v>
      </c>
      <c r="E30" s="7">
        <v>1989.6</v>
      </c>
      <c r="F30" s="7">
        <v>1964.1</v>
      </c>
      <c r="G30" s="7">
        <v>1955</v>
      </c>
      <c r="H30" s="7">
        <v>1902.3</v>
      </c>
      <c r="I30" s="7">
        <v>1925.1</v>
      </c>
      <c r="J30" s="7">
        <v>1946.7</v>
      </c>
      <c r="K30" s="7">
        <v>2000.5</v>
      </c>
      <c r="L30" s="7">
        <v>1235.9000000000001</v>
      </c>
      <c r="M30" s="7">
        <v>1245.0999999999999</v>
      </c>
      <c r="N30" s="7">
        <v>1256.4000000000001</v>
      </c>
      <c r="O30" s="7">
        <v>1238.0999999999999</v>
      </c>
      <c r="P30" s="7">
        <v>1258.5</v>
      </c>
      <c r="Q30" s="7">
        <v>1224.3</v>
      </c>
      <c r="R30" s="7">
        <v>1196.8</v>
      </c>
      <c r="S30" s="7">
        <v>1221.4000000000001</v>
      </c>
      <c r="T30" s="7">
        <v>1188.7</v>
      </c>
      <c r="U30" s="7">
        <v>755909.2</v>
      </c>
      <c r="V30" s="7">
        <v>764322.4</v>
      </c>
      <c r="W30" s="7">
        <v>758886.1</v>
      </c>
      <c r="X30" s="7">
        <v>739295.7</v>
      </c>
      <c r="Y30" s="7">
        <v>708915.19999999995</v>
      </c>
      <c r="Z30" s="7">
        <v>648414.30000000005</v>
      </c>
      <c r="AA30" s="7">
        <v>683555.2</v>
      </c>
      <c r="AB30" s="7">
        <v>690464.3</v>
      </c>
      <c r="AC30" s="7">
        <v>722468.9</v>
      </c>
      <c r="AD30" s="7">
        <v>587446.69999999995</v>
      </c>
      <c r="AE30" s="7">
        <v>586503.6</v>
      </c>
      <c r="AF30" s="7">
        <v>601429.1</v>
      </c>
      <c r="AG30" s="7">
        <v>598565.6</v>
      </c>
      <c r="AH30" s="7">
        <v>536099.4</v>
      </c>
      <c r="AI30" s="7">
        <v>441082</v>
      </c>
      <c r="AJ30" s="7">
        <v>543302.80000000005</v>
      </c>
      <c r="AK30" s="7">
        <v>539324.6</v>
      </c>
      <c r="AL30" s="7">
        <v>549751.30000000005</v>
      </c>
    </row>
    <row r="31" spans="1:38" ht="42" x14ac:dyDescent="0.25">
      <c r="A31" s="6" t="s">
        <v>48</v>
      </c>
      <c r="B31" s="5" t="s">
        <v>25</v>
      </c>
      <c r="C31" s="8">
        <v>4375.3999999999996</v>
      </c>
      <c r="D31" s="8">
        <v>4379.3</v>
      </c>
      <c r="E31" s="8">
        <v>4380.5</v>
      </c>
      <c r="F31" s="8">
        <v>4378.8</v>
      </c>
      <c r="G31" s="8">
        <v>4374.2</v>
      </c>
      <c r="H31" s="8">
        <v>4370.6000000000004</v>
      </c>
      <c r="I31" s="8">
        <v>4367.8</v>
      </c>
      <c r="J31" s="8">
        <v>4366</v>
      </c>
      <c r="K31" s="8">
        <v>4364.8</v>
      </c>
      <c r="L31" s="8">
        <v>439.4</v>
      </c>
      <c r="M31" s="8">
        <v>444.7</v>
      </c>
      <c r="N31" s="8">
        <v>447.9</v>
      </c>
      <c r="O31" s="8">
        <v>449</v>
      </c>
      <c r="P31" s="8">
        <v>454.8</v>
      </c>
      <c r="Q31" s="8">
        <v>433.5</v>
      </c>
      <c r="R31" s="8">
        <v>430.5</v>
      </c>
      <c r="S31" s="8">
        <v>430.8</v>
      </c>
      <c r="T31" s="8">
        <v>423.6</v>
      </c>
      <c r="U31" s="8">
        <v>1507227.3</v>
      </c>
      <c r="V31" s="8">
        <v>1508116.9</v>
      </c>
      <c r="W31" s="8">
        <v>1502160.6</v>
      </c>
      <c r="X31" s="8">
        <v>1489233.5</v>
      </c>
      <c r="Y31" s="8">
        <v>1469095.2</v>
      </c>
      <c r="Z31" s="8">
        <v>1455185</v>
      </c>
      <c r="AA31" s="8">
        <v>1447286.8</v>
      </c>
      <c r="AB31" s="8">
        <v>1445327.8</v>
      </c>
      <c r="AC31" s="8">
        <v>1449380.5</v>
      </c>
      <c r="AD31" s="8">
        <v>175618.8</v>
      </c>
      <c r="AE31" s="8">
        <v>173858</v>
      </c>
      <c r="AF31" s="8">
        <v>178275.7</v>
      </c>
      <c r="AG31" s="8">
        <v>176304.4</v>
      </c>
      <c r="AH31" s="8">
        <v>159015.6</v>
      </c>
      <c r="AI31" s="8">
        <v>138211.20000000001</v>
      </c>
      <c r="AJ31" s="8">
        <v>159510.79999999999</v>
      </c>
      <c r="AK31" s="8">
        <v>158216.4</v>
      </c>
      <c r="AL31" s="8">
        <v>156397.6</v>
      </c>
    </row>
    <row r="32" spans="1:38" ht="42" x14ac:dyDescent="0.25">
      <c r="A32" s="6" t="s">
        <v>49</v>
      </c>
      <c r="B32" s="5" t="s">
        <v>25</v>
      </c>
      <c r="C32" s="7">
        <v>2165.8000000000002</v>
      </c>
      <c r="D32" s="7">
        <v>2218</v>
      </c>
      <c r="E32" s="7">
        <v>2196.1999999999998</v>
      </c>
      <c r="F32" s="7">
        <v>2156.6</v>
      </c>
      <c r="G32" s="7">
        <v>2144.4</v>
      </c>
      <c r="H32" s="7">
        <v>2035.8</v>
      </c>
      <c r="I32" s="7">
        <v>2085.5</v>
      </c>
      <c r="J32" s="7">
        <v>2070.1</v>
      </c>
      <c r="K32" s="7">
        <v>2024.4</v>
      </c>
      <c r="L32" s="7">
        <v>437.2</v>
      </c>
      <c r="M32" s="7">
        <v>437.7</v>
      </c>
      <c r="N32" s="7">
        <v>439.3</v>
      </c>
      <c r="O32" s="7">
        <v>433.8</v>
      </c>
      <c r="P32" s="7">
        <v>434.5</v>
      </c>
      <c r="Q32" s="7">
        <v>423.6</v>
      </c>
      <c r="R32" s="7">
        <v>421.5</v>
      </c>
      <c r="S32" s="7">
        <v>417.8</v>
      </c>
      <c r="T32" s="7">
        <v>401.3</v>
      </c>
      <c r="U32" s="7">
        <v>806604.6</v>
      </c>
      <c r="V32" s="7">
        <v>834024.6</v>
      </c>
      <c r="W32" s="7">
        <v>820910.6</v>
      </c>
      <c r="X32" s="7">
        <v>806233.8</v>
      </c>
      <c r="Y32" s="7">
        <v>736883</v>
      </c>
      <c r="Z32" s="7">
        <v>631192.19999999995</v>
      </c>
      <c r="AA32" s="7">
        <v>759766.7</v>
      </c>
      <c r="AB32" s="7">
        <v>726963.7</v>
      </c>
      <c r="AC32" s="7">
        <v>718930.3</v>
      </c>
      <c r="AD32" s="7">
        <v>210034.8</v>
      </c>
      <c r="AE32" s="7">
        <v>202626.8</v>
      </c>
      <c r="AF32" s="7">
        <v>200246.8</v>
      </c>
      <c r="AG32" s="7">
        <v>208028.1</v>
      </c>
      <c r="AH32" s="7">
        <v>175454.4</v>
      </c>
      <c r="AI32" s="7">
        <v>126916.4</v>
      </c>
      <c r="AJ32" s="7">
        <v>204722.1</v>
      </c>
      <c r="AK32" s="7">
        <v>181783</v>
      </c>
      <c r="AL32" s="7">
        <v>167971.7</v>
      </c>
    </row>
    <row r="33" spans="1:2" x14ac:dyDescent="0.2">
      <c r="A33" s="9" t="s">
        <v>50</v>
      </c>
    </row>
    <row r="34" spans="1:2" x14ac:dyDescent="0.2">
      <c r="A34" s="10" t="s">
        <v>51</v>
      </c>
    </row>
    <row r="35" spans="1:2" x14ac:dyDescent="0.2">
      <c r="A35" s="11" t="s">
        <v>52</v>
      </c>
      <c r="B35" s="10" t="s">
        <v>53</v>
      </c>
    </row>
  </sheetData>
  <mergeCells count="15">
    <mergeCell ref="A3:B3"/>
    <mergeCell ref="C3:AL3"/>
    <mergeCell ref="A4:B4"/>
    <mergeCell ref="C4:AL4"/>
    <mergeCell ref="A5:B5"/>
    <mergeCell ref="C5:AL5"/>
    <mergeCell ref="A8:B8"/>
    <mergeCell ref="A6:B6"/>
    <mergeCell ref="C6:T6"/>
    <mergeCell ref="U6:AL6"/>
    <mergeCell ref="A7:B7"/>
    <mergeCell ref="C7:K7"/>
    <mergeCell ref="L7:T7"/>
    <mergeCell ref="U7:AC7"/>
    <mergeCell ref="AD7:AL7"/>
  </mergeCells>
  <hyperlinks>
    <hyperlink ref="A2" r:id="rId1" display="http://dati.istat.it/OECDStat_Metadata/ShowMetadata.ashx?Dataset=DCCN_OCCQSEC2010&amp;ShowOnWeb=true&amp;Lang=it" xr:uid="{00000000-0004-0000-0000-000000000000}"/>
    <hyperlink ref="C4" r:id="rId2" display="http://dati.istat.it/OECDStat_Metadata/ShowMetadata.ashx?Dataset=DCCN_OCCQSEC2010&amp;Coords=[CORREZ].[Y]&amp;ShowOnWeb=true&amp;Lang=it" xr:uid="{00000000-0004-0000-0000-000001000000}"/>
    <hyperlink ref="A33" r:id="rId3" display="http://dativ7b.istat.it//index.aspx?DatasetCode=DCCN_OCCQSEC2010" xr:uid="{00000000-0004-0000-0000-000002000000}"/>
  </hyperlinks>
  <pageMargins left="0.75" right="0.75" top="1" bottom="1" header="0.5" footer="0.5"/>
  <pageSetup orientation="portrait" horizontalDpi="0" verticalDpi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36"/>
  <sheetViews>
    <sheetView showGridLines="0" tabSelected="1" topLeftCell="A2" workbookViewId="0">
      <selection activeCell="A3" sqref="A3:I34"/>
    </sheetView>
  </sheetViews>
  <sheetFormatPr defaultRowHeight="12.75" x14ac:dyDescent="0.2"/>
  <cols>
    <col min="1" max="1" width="52.28515625" style="17" customWidth="1"/>
    <col min="2" max="7" width="12.5703125" style="12" customWidth="1"/>
    <col min="8" max="8" width="16.140625" style="12" customWidth="1"/>
    <col min="9" max="9" width="3" style="12" customWidth="1"/>
    <col min="10" max="16384" width="9.140625" style="12"/>
  </cols>
  <sheetData>
    <row r="1" spans="1:11" hidden="1" x14ac:dyDescent="0.2">
      <c r="A1" s="16" t="e">
        <f ca="1">DotStatQuery(#REF!)</f>
        <v>#NAME?</v>
      </c>
    </row>
    <row r="2" spans="1:11" ht="13.5" thickBot="1" x14ac:dyDescent="0.25">
      <c r="A2" s="18"/>
    </row>
    <row r="3" spans="1:11" ht="30.75" customHeight="1" thickTop="1" thickBot="1" x14ac:dyDescent="0.25">
      <c r="A3" s="102" t="s">
        <v>184</v>
      </c>
      <c r="B3" s="75" t="s">
        <v>76</v>
      </c>
      <c r="C3" s="76"/>
      <c r="D3" s="77"/>
      <c r="E3" s="75" t="s">
        <v>77</v>
      </c>
      <c r="F3" s="76"/>
      <c r="G3" s="77"/>
      <c r="H3" s="103" t="s">
        <v>78</v>
      </c>
      <c r="I3" s="73" t="s">
        <v>73</v>
      </c>
    </row>
    <row r="4" spans="1:11" ht="17.25" thickTop="1" thickBot="1" x14ac:dyDescent="0.25">
      <c r="A4" s="104"/>
      <c r="B4" s="105" t="s">
        <v>18</v>
      </c>
      <c r="C4" s="105" t="s">
        <v>22</v>
      </c>
      <c r="D4" s="105" t="s">
        <v>23</v>
      </c>
      <c r="E4" s="105" t="s">
        <v>18</v>
      </c>
      <c r="F4" s="105" t="s">
        <v>22</v>
      </c>
      <c r="G4" s="105" t="s">
        <v>23</v>
      </c>
      <c r="H4" s="106"/>
      <c r="I4" s="73"/>
    </row>
    <row r="5" spans="1:11" ht="5.25" customHeight="1" thickTop="1" thickBot="1" x14ac:dyDescent="0.3">
      <c r="A5" s="107"/>
      <c r="B5" s="107"/>
      <c r="C5" s="107"/>
      <c r="D5" s="107"/>
      <c r="E5" s="107"/>
      <c r="F5" s="107"/>
      <c r="G5" s="107"/>
      <c r="H5" s="107"/>
    </row>
    <row r="6" spans="1:11" ht="45.75" customHeight="1" thickTop="1" thickBot="1" x14ac:dyDescent="0.25">
      <c r="A6" s="108" t="s">
        <v>26</v>
      </c>
      <c r="B6" s="109">
        <v>19462.400000000001</v>
      </c>
      <c r="C6" s="109">
        <v>19166.5</v>
      </c>
      <c r="D6" s="109">
        <v>19053.099999999999</v>
      </c>
      <c r="E6" s="109">
        <v>7627165.7000000002</v>
      </c>
      <c r="F6" s="109">
        <v>7113771.5</v>
      </c>
      <c r="G6" s="109">
        <v>7101521.2000000002</v>
      </c>
      <c r="H6" s="110">
        <f>H8+H9+H19</f>
        <v>903.37124769260436</v>
      </c>
      <c r="I6" s="19" t="s">
        <v>75</v>
      </c>
      <c r="K6" s="21">
        <f t="shared" ref="K6:K26" si="0">E6/B6</f>
        <v>391.89235140578756</v>
      </c>
    </row>
    <row r="7" spans="1:11" ht="45.75" customHeight="1" thickTop="1" thickBot="1" x14ac:dyDescent="0.25">
      <c r="A7" s="111" t="s">
        <v>72</v>
      </c>
      <c r="B7" s="112">
        <v>487.4</v>
      </c>
      <c r="C7" s="112">
        <v>492.2</v>
      </c>
      <c r="D7" s="112">
        <v>496.4</v>
      </c>
      <c r="E7" s="112">
        <v>216273.2</v>
      </c>
      <c r="F7" s="112">
        <v>207581.4</v>
      </c>
      <c r="G7" s="112">
        <v>216165</v>
      </c>
      <c r="H7" s="113" t="s">
        <v>79</v>
      </c>
      <c r="K7" s="21">
        <f t="shared" si="0"/>
        <v>443.72835453426347</v>
      </c>
    </row>
    <row r="8" spans="1:11" ht="45.75" customHeight="1" thickTop="1" thickBot="1" x14ac:dyDescent="0.25">
      <c r="A8" s="114" t="s">
        <v>54</v>
      </c>
      <c r="B8" s="115">
        <v>20.6</v>
      </c>
      <c r="C8" s="115">
        <v>20.6</v>
      </c>
      <c r="D8" s="116" t="s">
        <v>81</v>
      </c>
      <c r="E8" s="115">
        <v>9094.7999999999993</v>
      </c>
      <c r="F8" s="115">
        <v>8466.5</v>
      </c>
      <c r="G8" s="116" t="s">
        <v>81</v>
      </c>
      <c r="H8" s="117">
        <f>(E8-F8)/K8-(B8-C8)</f>
        <v>1.4231187051941754</v>
      </c>
      <c r="K8" s="21">
        <f t="shared" si="0"/>
        <v>441.49514563106789</v>
      </c>
    </row>
    <row r="9" spans="1:11" ht="45.75" customHeight="1" thickTop="1" thickBot="1" x14ac:dyDescent="0.25">
      <c r="A9" s="118" t="s">
        <v>55</v>
      </c>
      <c r="B9" s="119">
        <v>3478.3</v>
      </c>
      <c r="C9" s="119">
        <v>3459.5</v>
      </c>
      <c r="D9" s="119">
        <v>3469.1</v>
      </c>
      <c r="E9" s="119">
        <v>1468547.6</v>
      </c>
      <c r="F9" s="119">
        <v>1378738.1</v>
      </c>
      <c r="G9" s="119">
        <v>1403782.9</v>
      </c>
      <c r="H9" s="120">
        <f>(E9-G9)/K9-(B9-D9)</f>
        <v>144.19717691820151</v>
      </c>
      <c r="K9" s="21">
        <f t="shared" si="0"/>
        <v>422.20268521979131</v>
      </c>
    </row>
    <row r="10" spans="1:11" ht="45.75" customHeight="1" thickTop="1" thickBot="1" x14ac:dyDescent="0.25">
      <c r="A10" s="121" t="s">
        <v>56</v>
      </c>
      <c r="B10" s="122">
        <v>405.3</v>
      </c>
      <c r="C10" s="122">
        <v>403.1</v>
      </c>
      <c r="D10" s="122" t="s">
        <v>81</v>
      </c>
      <c r="E10" s="122">
        <v>167403.4</v>
      </c>
      <c r="F10" s="122">
        <v>165168.1</v>
      </c>
      <c r="G10" s="122" t="s">
        <v>81</v>
      </c>
      <c r="H10" s="123">
        <f t="shared" ref="H10:H16" si="1">(E10-F10)/K10-(B10-C10)</f>
        <v>3.2118798662392596</v>
      </c>
      <c r="I10" s="19" t="s">
        <v>74</v>
      </c>
      <c r="K10" s="21">
        <f t="shared" si="0"/>
        <v>413.03577596841842</v>
      </c>
    </row>
    <row r="11" spans="1:11" ht="45.75" customHeight="1" thickTop="1" thickBot="1" x14ac:dyDescent="0.25">
      <c r="A11" s="121" t="s">
        <v>57</v>
      </c>
      <c r="B11" s="122">
        <v>635.6</v>
      </c>
      <c r="C11" s="122">
        <v>629.5</v>
      </c>
      <c r="D11" s="122" t="s">
        <v>81</v>
      </c>
      <c r="E11" s="122">
        <v>266597.8</v>
      </c>
      <c r="F11" s="122">
        <v>227200</v>
      </c>
      <c r="G11" s="122" t="s">
        <v>81</v>
      </c>
      <c r="H11" s="123">
        <f t="shared" si="1"/>
        <v>87.828913441896319</v>
      </c>
      <c r="I11" s="19" t="s">
        <v>74</v>
      </c>
      <c r="K11" s="21">
        <f t="shared" si="0"/>
        <v>419.44273127753303</v>
      </c>
    </row>
    <row r="12" spans="1:11" ht="45.75" customHeight="1" thickTop="1" thickBot="1" x14ac:dyDescent="0.25">
      <c r="A12" s="121" t="s">
        <v>58</v>
      </c>
      <c r="B12" s="122">
        <v>192.7</v>
      </c>
      <c r="C12" s="122">
        <v>194.8</v>
      </c>
      <c r="D12" s="122" t="s">
        <v>81</v>
      </c>
      <c r="E12" s="122">
        <v>85108</v>
      </c>
      <c r="F12" s="122">
        <v>82423.600000000006</v>
      </c>
      <c r="G12" s="122" t="s">
        <v>81</v>
      </c>
      <c r="H12" s="123">
        <f t="shared" si="1"/>
        <v>8.1779701085679459</v>
      </c>
      <c r="I12" s="19" t="s">
        <v>74</v>
      </c>
      <c r="K12" s="21">
        <f t="shared" si="0"/>
        <v>441.6606123508044</v>
      </c>
    </row>
    <row r="13" spans="1:11" ht="45.75" customHeight="1" thickTop="1" thickBot="1" x14ac:dyDescent="0.25">
      <c r="A13" s="121" t="s">
        <v>59</v>
      </c>
      <c r="B13" s="122">
        <v>926.5</v>
      </c>
      <c r="C13" s="122">
        <v>923.3</v>
      </c>
      <c r="D13" s="122" t="s">
        <v>81</v>
      </c>
      <c r="E13" s="122">
        <v>392625.4</v>
      </c>
      <c r="F13" s="122">
        <v>384253.2</v>
      </c>
      <c r="G13" s="122" t="s">
        <v>81</v>
      </c>
      <c r="H13" s="123">
        <f t="shared" si="1"/>
        <v>16.556346125339807</v>
      </c>
      <c r="I13" s="19" t="s">
        <v>74</v>
      </c>
      <c r="K13" s="21">
        <f t="shared" si="0"/>
        <v>423.77269293038319</v>
      </c>
    </row>
    <row r="14" spans="1:11" ht="45.75" customHeight="1" thickTop="1" thickBot="1" x14ac:dyDescent="0.25">
      <c r="A14" s="121" t="s">
        <v>60</v>
      </c>
      <c r="B14" s="122">
        <v>714</v>
      </c>
      <c r="C14" s="122">
        <v>705.7</v>
      </c>
      <c r="D14" s="122" t="s">
        <v>81</v>
      </c>
      <c r="E14" s="122">
        <v>305220.3</v>
      </c>
      <c r="F14" s="122">
        <v>274821.59999999998</v>
      </c>
      <c r="G14" s="122" t="s">
        <v>81</v>
      </c>
      <c r="H14" s="123">
        <f t="shared" si="1"/>
        <v>62.81149487763436</v>
      </c>
      <c r="I14" s="19" t="s">
        <v>74</v>
      </c>
      <c r="K14" s="21">
        <f t="shared" si="0"/>
        <v>427.47941176470584</v>
      </c>
    </row>
    <row r="15" spans="1:11" ht="45.75" customHeight="1" thickTop="1" thickBot="1" x14ac:dyDescent="0.25">
      <c r="A15" s="121" t="s">
        <v>61</v>
      </c>
      <c r="B15" s="122">
        <v>265.39999999999998</v>
      </c>
      <c r="C15" s="122">
        <v>263.89999999999998</v>
      </c>
      <c r="D15" s="122" t="s">
        <v>81</v>
      </c>
      <c r="E15" s="122">
        <v>105441.2</v>
      </c>
      <c r="F15" s="122">
        <v>103994.9</v>
      </c>
      <c r="G15" s="122" t="s">
        <v>81</v>
      </c>
      <c r="H15" s="123">
        <f t="shared" si="1"/>
        <v>2.1403988194368115</v>
      </c>
      <c r="I15" s="19" t="s">
        <v>74</v>
      </c>
      <c r="K15" s="21">
        <f t="shared" si="0"/>
        <v>397.29163526752075</v>
      </c>
    </row>
    <row r="16" spans="1:11" ht="45.75" customHeight="1" thickTop="1" thickBot="1" x14ac:dyDescent="0.25">
      <c r="A16" s="121" t="s">
        <v>62</v>
      </c>
      <c r="B16" s="122">
        <v>338.9</v>
      </c>
      <c r="C16" s="122">
        <v>339.2</v>
      </c>
      <c r="D16" s="122" t="s">
        <v>81</v>
      </c>
      <c r="E16" s="122">
        <v>146151.6</v>
      </c>
      <c r="F16" s="122">
        <v>140876.79999999999</v>
      </c>
      <c r="G16" s="122" t="s">
        <v>81</v>
      </c>
      <c r="H16" s="123">
        <f t="shared" si="1"/>
        <v>12.531338692152582</v>
      </c>
      <c r="I16" s="19" t="s">
        <v>74</v>
      </c>
      <c r="K16" s="21">
        <f t="shared" si="0"/>
        <v>431.252876954854</v>
      </c>
    </row>
    <row r="17" spans="1:11" ht="45.75" customHeight="1" thickTop="1" thickBot="1" x14ac:dyDescent="0.25">
      <c r="A17" s="124" t="s">
        <v>185</v>
      </c>
      <c r="B17" s="125">
        <v>304.3</v>
      </c>
      <c r="C17" s="125">
        <v>306.10000000000002</v>
      </c>
      <c r="D17" s="125"/>
      <c r="E17" s="125">
        <v>132702.39999999999</v>
      </c>
      <c r="F17" s="125">
        <v>133593.1</v>
      </c>
      <c r="G17" s="125"/>
      <c r="H17" s="126" t="s">
        <v>79</v>
      </c>
      <c r="K17" s="21">
        <f t="shared" si="0"/>
        <v>436.09069996713765</v>
      </c>
    </row>
    <row r="18" spans="1:11" ht="45.75" customHeight="1" thickTop="1" thickBot="1" x14ac:dyDescent="0.25">
      <c r="A18" s="127" t="s">
        <v>63</v>
      </c>
      <c r="B18" s="128">
        <v>976.7</v>
      </c>
      <c r="C18" s="128">
        <v>973</v>
      </c>
      <c r="D18" s="128">
        <v>1020.7</v>
      </c>
      <c r="E18" s="128">
        <v>434490.5</v>
      </c>
      <c r="F18" s="128">
        <v>425546.4</v>
      </c>
      <c r="G18" s="128">
        <v>453388.79999999999</v>
      </c>
      <c r="H18" s="129" t="s">
        <v>79</v>
      </c>
      <c r="K18" s="21">
        <f t="shared" si="0"/>
        <v>444.8556363264052</v>
      </c>
    </row>
    <row r="19" spans="1:11" ht="45.75" customHeight="1" thickTop="1" thickBot="1" x14ac:dyDescent="0.25">
      <c r="A19" s="130" t="s">
        <v>64</v>
      </c>
      <c r="B19" s="131">
        <f t="shared" ref="B19:H19" si="2">SUM(B20:B26)</f>
        <v>14195.199999999999</v>
      </c>
      <c r="C19" s="131">
        <f t="shared" si="2"/>
        <v>13915</v>
      </c>
      <c r="D19" s="131">
        <f t="shared" si="2"/>
        <v>13739.6</v>
      </c>
      <c r="E19" s="131">
        <f t="shared" si="2"/>
        <v>5366057.3</v>
      </c>
      <c r="F19" s="131">
        <f t="shared" si="2"/>
        <v>4959846</v>
      </c>
      <c r="G19" s="131">
        <f t="shared" si="2"/>
        <v>4883781.5</v>
      </c>
      <c r="H19" s="131">
        <f t="shared" si="2"/>
        <v>757.75095206920867</v>
      </c>
      <c r="K19" s="21">
        <f t="shared" si="0"/>
        <v>378.01914027276825</v>
      </c>
    </row>
    <row r="20" spans="1:11" ht="45.75" customHeight="1" thickTop="1" thickBot="1" x14ac:dyDescent="0.25">
      <c r="A20" s="101" t="s">
        <v>65</v>
      </c>
      <c r="B20" s="132">
        <v>4572</v>
      </c>
      <c r="C20" s="132">
        <v>4397.5</v>
      </c>
      <c r="D20" s="132">
        <v>4208.5</v>
      </c>
      <c r="E20" s="132">
        <v>1853887.7</v>
      </c>
      <c r="F20" s="132">
        <v>1625820.9</v>
      </c>
      <c r="G20" s="132">
        <v>1525718.9</v>
      </c>
      <c r="H20" s="132">
        <f>(E20-G20)/K20-(B20-D20)</f>
        <v>445.81965490682114</v>
      </c>
      <c r="I20" s="20" t="s">
        <v>80</v>
      </c>
      <c r="K20" s="21">
        <f t="shared" si="0"/>
        <v>405.48724846894135</v>
      </c>
    </row>
    <row r="21" spans="1:11" ht="45.75" customHeight="1" thickTop="1" thickBot="1" x14ac:dyDescent="0.25">
      <c r="A21" s="101" t="s">
        <v>66</v>
      </c>
      <c r="B21" s="132">
        <v>528.79999999999995</v>
      </c>
      <c r="C21" s="132">
        <v>539.9</v>
      </c>
      <c r="D21" s="132">
        <v>550.6</v>
      </c>
      <c r="E21" s="132">
        <v>230543.1</v>
      </c>
      <c r="F21" s="132">
        <v>230062.9</v>
      </c>
      <c r="G21" s="132">
        <v>232827.3</v>
      </c>
      <c r="H21" s="133" t="s">
        <v>79</v>
      </c>
      <c r="I21" s="20" t="s">
        <v>80</v>
      </c>
      <c r="K21" s="21">
        <f t="shared" si="0"/>
        <v>435.97409228441762</v>
      </c>
    </row>
    <row r="22" spans="1:11" ht="45.75" customHeight="1" thickTop="1" thickBot="1" x14ac:dyDescent="0.25">
      <c r="A22" s="101" t="s">
        <v>67</v>
      </c>
      <c r="B22" s="132">
        <v>511.4</v>
      </c>
      <c r="C22" s="132">
        <v>511.3</v>
      </c>
      <c r="D22" s="132">
        <v>508.7</v>
      </c>
      <c r="E22" s="132">
        <v>216166.2</v>
      </c>
      <c r="F22" s="132">
        <v>211960.1</v>
      </c>
      <c r="G22" s="132">
        <v>206762</v>
      </c>
      <c r="H22" s="132">
        <f>(E22-G22)/K22-(B22-D22)</f>
        <v>19.548195508826115</v>
      </c>
      <c r="I22" s="20" t="s">
        <v>80</v>
      </c>
      <c r="K22" s="21">
        <f t="shared" si="0"/>
        <v>422.69495502542048</v>
      </c>
    </row>
    <row r="23" spans="1:11" ht="45.75" customHeight="1" thickTop="1" thickBot="1" x14ac:dyDescent="0.25">
      <c r="A23" s="101" t="s">
        <v>68</v>
      </c>
      <c r="B23" s="132">
        <v>83.5</v>
      </c>
      <c r="C23" s="132">
        <v>83.5</v>
      </c>
      <c r="D23" s="132">
        <v>82.1</v>
      </c>
      <c r="E23" s="132">
        <v>30697.3</v>
      </c>
      <c r="F23" s="132">
        <v>29246.3</v>
      </c>
      <c r="G23" s="132">
        <v>27693.599999999999</v>
      </c>
      <c r="H23" s="132">
        <f>(E23-G23)/K23-(B23-D23)</f>
        <v>6.7703912070442644</v>
      </c>
      <c r="I23" s="20" t="s">
        <v>80</v>
      </c>
      <c r="K23" s="21">
        <f t="shared" si="0"/>
        <v>367.63233532934129</v>
      </c>
    </row>
    <row r="24" spans="1:11" ht="45.75" customHeight="1" thickTop="1" thickBot="1" x14ac:dyDescent="0.25">
      <c r="A24" s="101" t="s">
        <v>69</v>
      </c>
      <c r="B24" s="132">
        <v>1964.1</v>
      </c>
      <c r="C24" s="132">
        <v>1946.7</v>
      </c>
      <c r="D24" s="132">
        <v>2000.5</v>
      </c>
      <c r="E24" s="132">
        <v>739295.7</v>
      </c>
      <c r="F24" s="132">
        <v>690464.3</v>
      </c>
      <c r="G24" s="132">
        <v>722468.9</v>
      </c>
      <c r="H24" s="132">
        <f>(E24-G24)/K24-(B24-D24)</f>
        <v>81.104058037940604</v>
      </c>
      <c r="I24" s="20" t="s">
        <v>80</v>
      </c>
      <c r="K24" s="21">
        <f t="shared" si="0"/>
        <v>376.40430731632807</v>
      </c>
    </row>
    <row r="25" spans="1:11" ht="45.75" customHeight="1" thickTop="1" thickBot="1" x14ac:dyDescent="0.25">
      <c r="A25" s="101" t="s">
        <v>70</v>
      </c>
      <c r="B25" s="132">
        <v>4378.8</v>
      </c>
      <c r="C25" s="132">
        <v>4366</v>
      </c>
      <c r="D25" s="132">
        <v>4364.8</v>
      </c>
      <c r="E25" s="132">
        <v>1489233.5</v>
      </c>
      <c r="F25" s="132">
        <v>1445327.8</v>
      </c>
      <c r="G25" s="132">
        <v>1449380.5</v>
      </c>
      <c r="H25" s="132">
        <f>(E25-G25)/K25-(B25-D25)</f>
        <v>103.17995626609259</v>
      </c>
      <c r="I25" s="20" t="s">
        <v>80</v>
      </c>
      <c r="K25" s="21">
        <f t="shared" si="0"/>
        <v>340.1008267105143</v>
      </c>
    </row>
    <row r="26" spans="1:11" ht="45.75" customHeight="1" thickTop="1" thickBot="1" x14ac:dyDescent="0.25">
      <c r="A26" s="101" t="s">
        <v>71</v>
      </c>
      <c r="B26" s="132">
        <v>2156.6</v>
      </c>
      <c r="C26" s="132">
        <v>2070.1</v>
      </c>
      <c r="D26" s="132">
        <v>2024.4</v>
      </c>
      <c r="E26" s="132">
        <v>806233.8</v>
      </c>
      <c r="F26" s="132">
        <v>726963.7</v>
      </c>
      <c r="G26" s="132">
        <v>718930.3</v>
      </c>
      <c r="H26" s="132">
        <f>(E26-G26)/K26-(B26-D26)</f>
        <v>101.32869614248389</v>
      </c>
      <c r="I26" s="20" t="s">
        <v>80</v>
      </c>
      <c r="K26" s="21">
        <f t="shared" si="0"/>
        <v>373.84484837243815</v>
      </c>
    </row>
    <row r="27" spans="1:11" ht="9" customHeight="1" thickTop="1" x14ac:dyDescent="0.2"/>
    <row r="28" spans="1:11" x14ac:dyDescent="0.2">
      <c r="A28" s="134" t="s">
        <v>50</v>
      </c>
    </row>
    <row r="29" spans="1:11" x14ac:dyDescent="0.2">
      <c r="A29" s="74" t="s">
        <v>177</v>
      </c>
      <c r="B29" s="74"/>
      <c r="C29" s="74"/>
      <c r="D29" s="74"/>
      <c r="E29" s="74"/>
      <c r="F29" s="74"/>
      <c r="G29" s="74"/>
      <c r="H29" s="74"/>
      <c r="I29" s="74"/>
    </row>
    <row r="30" spans="1:11" x14ac:dyDescent="0.2">
      <c r="A30" s="59" t="s">
        <v>176</v>
      </c>
      <c r="B30" s="59"/>
      <c r="C30" s="59"/>
      <c r="D30" s="59"/>
      <c r="E30" s="59"/>
      <c r="F30" s="59"/>
      <c r="G30" s="59"/>
      <c r="H30" s="59"/>
      <c r="I30" s="59"/>
    </row>
    <row r="31" spans="1:11" x14ac:dyDescent="0.2">
      <c r="A31" s="59" t="s">
        <v>187</v>
      </c>
      <c r="B31" s="59"/>
      <c r="C31" s="59"/>
      <c r="D31" s="59"/>
      <c r="E31" s="59"/>
      <c r="F31" s="59"/>
      <c r="G31" s="59"/>
      <c r="H31" s="59"/>
      <c r="I31" s="59"/>
    </row>
    <row r="32" spans="1:11" x14ac:dyDescent="0.2">
      <c r="A32" s="59" t="s">
        <v>186</v>
      </c>
    </row>
    <row r="33" spans="1:4" x14ac:dyDescent="0.2">
      <c r="A33" s="59" t="s">
        <v>178</v>
      </c>
    </row>
    <row r="34" spans="1:4" x14ac:dyDescent="0.2">
      <c r="A34" s="17" t="s">
        <v>188</v>
      </c>
    </row>
    <row r="35" spans="1:4" x14ac:dyDescent="0.2">
      <c r="D35" s="13"/>
    </row>
    <row r="36" spans="1:4" x14ac:dyDescent="0.2">
      <c r="D36" s="14"/>
    </row>
  </sheetData>
  <mergeCells count="6">
    <mergeCell ref="I3:I4"/>
    <mergeCell ref="A29:I29"/>
    <mergeCell ref="A3:A4"/>
    <mergeCell ref="B3:D3"/>
    <mergeCell ref="E3:G3"/>
    <mergeCell ref="H3:H4"/>
  </mergeCells>
  <hyperlinks>
    <hyperlink ref="A28" r:id="rId1" display="http://dativ7b.istat.it//index.aspx?DatasetCode=DCCN_OCCQSEC2010" xr:uid="{78DEC12A-38DE-4204-BF18-5F31E7B8EFC9}"/>
  </hyperlinks>
  <pageMargins left="0.75" right="0.75" top="1" bottom="1" header="0.5" footer="0.5"/>
  <pageSetup orientation="portrait" r:id="rId2"/>
  <ignoredErrors>
    <ignoredError sqref="I3:I26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AD59"/>
  <sheetViews>
    <sheetView topLeftCell="A38" workbookViewId="0">
      <selection activeCell="M65" sqref="M65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30" hidden="1" x14ac:dyDescent="0.2">
      <c r="A1" s="1" t="e">
        <f ca="1">DotStatQuery(B1)</f>
        <v>#NAME?</v>
      </c>
      <c r="B1" s="1" t="s">
        <v>82</v>
      </c>
    </row>
    <row r="2" spans="1:30" ht="23.25" x14ac:dyDescent="0.2">
      <c r="A2" s="2" t="s">
        <v>83</v>
      </c>
    </row>
    <row r="3" spans="1:30" x14ac:dyDescent="0.2">
      <c r="A3" s="65" t="s">
        <v>84</v>
      </c>
      <c r="B3" s="66"/>
      <c r="C3" s="70" t="s">
        <v>85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</row>
    <row r="4" spans="1:30" x14ac:dyDescent="0.2">
      <c r="A4" s="65" t="s">
        <v>2</v>
      </c>
      <c r="B4" s="66"/>
      <c r="C4" s="67" t="s">
        <v>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9"/>
    </row>
    <row r="5" spans="1:30" x14ac:dyDescent="0.2">
      <c r="A5" s="65" t="s">
        <v>4</v>
      </c>
      <c r="B5" s="66"/>
      <c r="C5" s="67" t="s">
        <v>5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9"/>
    </row>
    <row r="6" spans="1:30" x14ac:dyDescent="0.2">
      <c r="A6" s="60" t="s">
        <v>14</v>
      </c>
      <c r="B6" s="61"/>
      <c r="C6" s="3" t="s">
        <v>86</v>
      </c>
      <c r="D6" s="3" t="s">
        <v>87</v>
      </c>
      <c r="E6" s="3" t="s">
        <v>88</v>
      </c>
      <c r="F6" s="3" t="s">
        <v>89</v>
      </c>
      <c r="G6" s="3" t="s">
        <v>90</v>
      </c>
      <c r="H6" s="3" t="s">
        <v>91</v>
      </c>
      <c r="I6" s="3" t="s">
        <v>92</v>
      </c>
      <c r="J6" s="3" t="s">
        <v>93</v>
      </c>
      <c r="K6" s="3" t="s">
        <v>94</v>
      </c>
      <c r="L6" s="3" t="s">
        <v>95</v>
      </c>
      <c r="M6" s="3" t="s">
        <v>96</v>
      </c>
      <c r="N6" s="3" t="s">
        <v>97</v>
      </c>
      <c r="O6" s="3" t="s">
        <v>98</v>
      </c>
      <c r="P6" s="3" t="s">
        <v>99</v>
      </c>
      <c r="Q6" s="3" t="s">
        <v>100</v>
      </c>
      <c r="R6" s="3" t="s">
        <v>101</v>
      </c>
      <c r="S6" s="3" t="s">
        <v>102</v>
      </c>
      <c r="T6" s="3" t="s">
        <v>103</v>
      </c>
      <c r="U6" s="3" t="s">
        <v>104</v>
      </c>
      <c r="V6" s="3" t="s">
        <v>105</v>
      </c>
      <c r="W6" s="3" t="s">
        <v>106</v>
      </c>
      <c r="X6" s="3" t="s">
        <v>107</v>
      </c>
      <c r="Y6" s="3" t="s">
        <v>108</v>
      </c>
      <c r="Z6" s="3" t="s">
        <v>109</v>
      </c>
      <c r="AA6" s="3" t="s">
        <v>110</v>
      </c>
      <c r="AB6" s="3" t="s">
        <v>111</v>
      </c>
      <c r="AC6" s="3" t="s">
        <v>112</v>
      </c>
      <c r="AD6" s="3" t="s">
        <v>113</v>
      </c>
    </row>
    <row r="7" spans="1:30" ht="13.5" x14ac:dyDescent="0.25">
      <c r="A7" s="4" t="s">
        <v>114</v>
      </c>
      <c r="B7" s="5" t="s">
        <v>25</v>
      </c>
      <c r="C7" s="5" t="s">
        <v>25</v>
      </c>
      <c r="D7" s="5" t="s">
        <v>25</v>
      </c>
      <c r="E7" s="5" t="s">
        <v>25</v>
      </c>
      <c r="F7" s="5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 t="s">
        <v>25</v>
      </c>
      <c r="L7" s="5" t="s">
        <v>25</v>
      </c>
      <c r="M7" s="5" t="s">
        <v>25</v>
      </c>
      <c r="N7" s="5" t="s">
        <v>25</v>
      </c>
      <c r="O7" s="5" t="s">
        <v>25</v>
      </c>
      <c r="P7" s="5" t="s">
        <v>25</v>
      </c>
      <c r="Q7" s="5" t="s">
        <v>25</v>
      </c>
      <c r="R7" s="5" t="s">
        <v>25</v>
      </c>
      <c r="S7" s="5" t="s">
        <v>25</v>
      </c>
      <c r="T7" s="5" t="s">
        <v>25</v>
      </c>
      <c r="U7" s="5" t="s">
        <v>25</v>
      </c>
      <c r="V7" s="5" t="s">
        <v>25</v>
      </c>
      <c r="W7" s="5" t="s">
        <v>25</v>
      </c>
      <c r="X7" s="5" t="s">
        <v>25</v>
      </c>
      <c r="Y7" s="5" t="s">
        <v>25</v>
      </c>
      <c r="Z7" s="5" t="s">
        <v>25</v>
      </c>
      <c r="AA7" s="5" t="s">
        <v>25</v>
      </c>
      <c r="AB7" s="5" t="s">
        <v>25</v>
      </c>
      <c r="AC7" s="5" t="s">
        <v>25</v>
      </c>
      <c r="AD7" s="5" t="s">
        <v>25</v>
      </c>
    </row>
    <row r="8" spans="1:30" ht="21" x14ac:dyDescent="0.25">
      <c r="A8" s="6" t="s">
        <v>115</v>
      </c>
      <c r="B8" s="5" t="s">
        <v>25</v>
      </c>
      <c r="C8" s="22">
        <v>84.3</v>
      </c>
      <c r="D8" s="22">
        <v>87.2</v>
      </c>
      <c r="E8" s="22">
        <v>92</v>
      </c>
      <c r="F8" s="22">
        <v>90.1</v>
      </c>
      <c r="G8" s="22">
        <v>93.3</v>
      </c>
      <c r="H8" s="22">
        <v>86</v>
      </c>
      <c r="I8" s="22">
        <v>89.8</v>
      </c>
      <c r="J8" s="22">
        <v>85.5</v>
      </c>
      <c r="K8" s="22">
        <v>76.900000000000006</v>
      </c>
      <c r="L8" s="22">
        <v>80</v>
      </c>
      <c r="M8" s="22">
        <v>83</v>
      </c>
      <c r="N8" s="22">
        <v>81.8</v>
      </c>
      <c r="O8" s="22">
        <v>81.400000000000006</v>
      </c>
      <c r="P8" s="22">
        <v>90.7</v>
      </c>
      <c r="Q8" s="22">
        <v>75.5</v>
      </c>
      <c r="R8" s="22">
        <v>57.4</v>
      </c>
      <c r="S8" s="22">
        <v>78.3</v>
      </c>
      <c r="T8" s="22">
        <v>82.8</v>
      </c>
      <c r="U8" s="22">
        <v>79.900000000000006</v>
      </c>
      <c r="V8" s="22">
        <v>84.6</v>
      </c>
      <c r="W8" s="22">
        <v>78</v>
      </c>
      <c r="X8" s="22">
        <v>79.7</v>
      </c>
      <c r="Y8" s="22">
        <v>80.2</v>
      </c>
      <c r="Z8" s="22">
        <v>76.400000000000006</v>
      </c>
      <c r="AA8" s="22">
        <v>81.8</v>
      </c>
      <c r="AB8" s="22">
        <v>75.3</v>
      </c>
      <c r="AC8" s="22">
        <v>76.900000000000006</v>
      </c>
      <c r="AD8" s="22">
        <v>69</v>
      </c>
    </row>
    <row r="9" spans="1:30" ht="21" x14ac:dyDescent="0.25">
      <c r="A9" s="6" t="s">
        <v>116</v>
      </c>
      <c r="B9" s="5" t="s">
        <v>25</v>
      </c>
      <c r="C9" s="23">
        <v>77.400000000000006</v>
      </c>
      <c r="D9" s="23">
        <v>76.3</v>
      </c>
      <c r="E9" s="23">
        <v>73.7</v>
      </c>
      <c r="F9" s="23">
        <v>77.3</v>
      </c>
      <c r="G9" s="23">
        <v>78.900000000000006</v>
      </c>
      <c r="H9" s="23">
        <v>77.099999999999994</v>
      </c>
      <c r="I9" s="23">
        <v>76.900000000000006</v>
      </c>
      <c r="J9" s="23">
        <v>71.7</v>
      </c>
      <c r="K9" s="23">
        <v>69</v>
      </c>
      <c r="L9" s="23">
        <v>68.3</v>
      </c>
      <c r="M9" s="23">
        <v>67.7</v>
      </c>
      <c r="N9" s="23">
        <v>66.599999999999994</v>
      </c>
      <c r="O9" s="23">
        <v>67.2</v>
      </c>
      <c r="P9" s="23">
        <v>76.8</v>
      </c>
      <c r="Q9" s="23">
        <v>67.7</v>
      </c>
      <c r="R9" s="23">
        <v>71.099999999999994</v>
      </c>
      <c r="S9" s="23">
        <v>73.8</v>
      </c>
      <c r="T9" s="23">
        <v>74.400000000000006</v>
      </c>
      <c r="U9" s="23">
        <v>74.7</v>
      </c>
      <c r="V9" s="23">
        <v>70.3</v>
      </c>
      <c r="W9" s="23">
        <v>67.7</v>
      </c>
      <c r="X9" s="23">
        <v>66.900000000000006</v>
      </c>
      <c r="Y9" s="23">
        <v>66.2</v>
      </c>
      <c r="Z9" s="23">
        <v>65.099999999999994</v>
      </c>
      <c r="AA9" s="23">
        <v>65.099999999999994</v>
      </c>
      <c r="AB9" s="23">
        <v>64.5</v>
      </c>
      <c r="AC9" s="23">
        <v>61.5</v>
      </c>
      <c r="AD9" s="23">
        <v>55.3</v>
      </c>
    </row>
    <row r="10" spans="1:30" ht="21" x14ac:dyDescent="0.25">
      <c r="A10" s="6" t="s">
        <v>117</v>
      </c>
      <c r="B10" s="5" t="s">
        <v>25</v>
      </c>
      <c r="C10" s="22">
        <v>80.900000000000006</v>
      </c>
      <c r="D10" s="22">
        <v>81.400000000000006</v>
      </c>
      <c r="E10" s="22">
        <v>77.900000000000006</v>
      </c>
      <c r="F10" s="22">
        <v>81.7</v>
      </c>
      <c r="G10" s="22">
        <v>79.7</v>
      </c>
      <c r="H10" s="22">
        <v>78.8</v>
      </c>
      <c r="I10" s="22">
        <v>82.5</v>
      </c>
      <c r="J10" s="22">
        <v>78.7</v>
      </c>
      <c r="K10" s="22">
        <v>76</v>
      </c>
      <c r="L10" s="22">
        <v>74.900000000000006</v>
      </c>
      <c r="M10" s="22">
        <v>75.5</v>
      </c>
      <c r="N10" s="22">
        <v>79.8</v>
      </c>
      <c r="O10" s="22">
        <v>85.2</v>
      </c>
      <c r="P10" s="22">
        <v>99.5</v>
      </c>
      <c r="Q10" s="22">
        <v>90.9</v>
      </c>
      <c r="R10" s="22">
        <v>96.3</v>
      </c>
      <c r="S10" s="22">
        <v>93.2</v>
      </c>
      <c r="T10" s="22">
        <v>96.4</v>
      </c>
      <c r="U10" s="22">
        <v>104.9</v>
      </c>
      <c r="V10" s="22">
        <v>106.8</v>
      </c>
      <c r="W10" s="22">
        <v>103.9</v>
      </c>
      <c r="X10" s="22">
        <v>109.7</v>
      </c>
      <c r="Y10" s="22">
        <v>107.1</v>
      </c>
      <c r="Z10" s="22">
        <v>106.3</v>
      </c>
      <c r="AA10" s="22">
        <v>107</v>
      </c>
      <c r="AB10" s="22">
        <v>102.5</v>
      </c>
      <c r="AC10" s="22">
        <v>91.1</v>
      </c>
      <c r="AD10" s="22">
        <v>71.5</v>
      </c>
    </row>
    <row r="11" spans="1:30" ht="21" x14ac:dyDescent="0.25">
      <c r="A11" s="6" t="s">
        <v>118</v>
      </c>
      <c r="B11" s="5" t="s">
        <v>25</v>
      </c>
      <c r="C11" s="23">
        <v>78.7</v>
      </c>
      <c r="D11" s="23">
        <v>76.400000000000006</v>
      </c>
      <c r="E11" s="23">
        <v>74.599999999999994</v>
      </c>
      <c r="F11" s="23">
        <v>76.8</v>
      </c>
      <c r="G11" s="23">
        <v>73.7</v>
      </c>
      <c r="H11" s="23">
        <v>72.900000000000006</v>
      </c>
      <c r="I11" s="23">
        <v>73.400000000000006</v>
      </c>
      <c r="J11" s="23">
        <v>69.900000000000006</v>
      </c>
      <c r="K11" s="23">
        <v>69</v>
      </c>
      <c r="L11" s="23">
        <v>68.8</v>
      </c>
      <c r="M11" s="23">
        <v>67.8</v>
      </c>
      <c r="N11" s="23">
        <v>65.599999999999994</v>
      </c>
      <c r="O11" s="23">
        <v>65.599999999999994</v>
      </c>
      <c r="P11" s="23">
        <v>73.2</v>
      </c>
      <c r="Q11" s="23">
        <v>64.7</v>
      </c>
      <c r="R11" s="23">
        <v>66.400000000000006</v>
      </c>
      <c r="S11" s="23">
        <v>65.099999999999994</v>
      </c>
      <c r="T11" s="23">
        <v>66.099999999999994</v>
      </c>
      <c r="U11" s="23">
        <v>66.2</v>
      </c>
      <c r="V11" s="23">
        <v>62.7</v>
      </c>
      <c r="W11" s="23">
        <v>61.9</v>
      </c>
      <c r="X11" s="23">
        <v>60.3</v>
      </c>
      <c r="Y11" s="23">
        <v>59.8</v>
      </c>
      <c r="Z11" s="23">
        <v>58.6</v>
      </c>
      <c r="AA11" s="23">
        <v>58.7</v>
      </c>
      <c r="AB11" s="23">
        <v>57.8</v>
      </c>
      <c r="AC11" s="23">
        <v>57.2</v>
      </c>
      <c r="AD11" s="23">
        <v>52.5</v>
      </c>
    </row>
    <row r="12" spans="1:30" ht="21" x14ac:dyDescent="0.25">
      <c r="A12" s="6" t="s">
        <v>119</v>
      </c>
      <c r="B12" s="5" t="s">
        <v>25</v>
      </c>
      <c r="C12" s="22">
        <v>102.1</v>
      </c>
      <c r="D12" s="22">
        <v>120.4</v>
      </c>
      <c r="E12" s="22">
        <v>136.5</v>
      </c>
      <c r="F12" s="22">
        <v>115.9</v>
      </c>
      <c r="G12" s="22">
        <v>128</v>
      </c>
      <c r="H12" s="22">
        <v>105.1</v>
      </c>
      <c r="I12" s="22">
        <v>123.1</v>
      </c>
      <c r="J12" s="22">
        <v>122.8</v>
      </c>
      <c r="K12" s="22">
        <v>93.9</v>
      </c>
      <c r="L12" s="22">
        <v>108.8</v>
      </c>
      <c r="M12" s="22">
        <v>121.5</v>
      </c>
      <c r="N12" s="22">
        <v>121</v>
      </c>
      <c r="O12" s="22">
        <v>118.1</v>
      </c>
      <c r="P12" s="22">
        <v>132.6</v>
      </c>
      <c r="Q12" s="22">
        <v>93.5</v>
      </c>
      <c r="R12" s="22">
        <v>14.3</v>
      </c>
      <c r="S12" s="22">
        <v>86</v>
      </c>
      <c r="T12" s="22">
        <v>102.5</v>
      </c>
      <c r="U12" s="22">
        <v>94.5</v>
      </c>
      <c r="V12" s="22">
        <v>124.9</v>
      </c>
      <c r="W12" s="22">
        <v>101.2</v>
      </c>
      <c r="X12" s="22">
        <v>110.4</v>
      </c>
      <c r="Y12" s="22">
        <v>116.7</v>
      </c>
      <c r="Z12" s="22">
        <v>106.2</v>
      </c>
      <c r="AA12" s="22">
        <v>124.6</v>
      </c>
      <c r="AB12" s="22">
        <v>109.8</v>
      </c>
      <c r="AC12" s="22">
        <v>114.4</v>
      </c>
      <c r="AD12" s="22">
        <v>92.5</v>
      </c>
    </row>
    <row r="13" spans="1:30" ht="21" x14ac:dyDescent="0.25">
      <c r="A13" s="6" t="s">
        <v>120</v>
      </c>
      <c r="B13" s="5" t="s">
        <v>25</v>
      </c>
      <c r="C13" s="23">
        <v>103.7</v>
      </c>
      <c r="D13" s="23">
        <v>124.8</v>
      </c>
      <c r="E13" s="23">
        <v>142.69999999999999</v>
      </c>
      <c r="F13" s="23">
        <v>120.6</v>
      </c>
      <c r="G13" s="23">
        <v>132.4</v>
      </c>
      <c r="H13" s="23">
        <v>106.8</v>
      </c>
      <c r="I13" s="23">
        <v>127.8</v>
      </c>
      <c r="J13" s="23">
        <v>123.9</v>
      </c>
      <c r="K13" s="23">
        <v>95.3</v>
      </c>
      <c r="L13" s="23">
        <v>110.1</v>
      </c>
      <c r="M13" s="23">
        <v>127.6</v>
      </c>
      <c r="N13" s="23">
        <v>126.1</v>
      </c>
      <c r="O13" s="23">
        <v>122</v>
      </c>
      <c r="P13" s="23">
        <v>137.30000000000001</v>
      </c>
      <c r="Q13" s="23">
        <v>96.4</v>
      </c>
      <c r="R13" s="23">
        <v>11.2</v>
      </c>
      <c r="S13" s="23">
        <v>88.8</v>
      </c>
      <c r="T13" s="23">
        <v>105.9</v>
      </c>
      <c r="U13" s="23">
        <v>94.7</v>
      </c>
      <c r="V13" s="23">
        <v>125.8</v>
      </c>
      <c r="W13" s="23">
        <v>105.6</v>
      </c>
      <c r="X13" s="23">
        <v>113.6</v>
      </c>
      <c r="Y13" s="23">
        <v>119.6</v>
      </c>
      <c r="Z13" s="23">
        <v>106.6</v>
      </c>
      <c r="AA13" s="23">
        <v>126.9</v>
      </c>
      <c r="AB13" s="23">
        <v>108.9</v>
      </c>
      <c r="AC13" s="23">
        <v>115.8</v>
      </c>
      <c r="AD13" s="23">
        <v>89.3</v>
      </c>
    </row>
    <row r="14" spans="1:30" ht="21" x14ac:dyDescent="0.25">
      <c r="A14" s="6" t="s">
        <v>121</v>
      </c>
      <c r="B14" s="5" t="s">
        <v>25</v>
      </c>
      <c r="C14" s="22">
        <v>98.2</v>
      </c>
      <c r="D14" s="22">
        <v>93.4</v>
      </c>
      <c r="E14" s="22">
        <v>102.7</v>
      </c>
      <c r="F14" s="22">
        <v>87.7</v>
      </c>
      <c r="G14" s="22">
        <v>104.1</v>
      </c>
      <c r="H14" s="22">
        <v>98.4</v>
      </c>
      <c r="I14" s="22">
        <v>92.6</v>
      </c>
      <c r="J14" s="22">
        <v>104.3</v>
      </c>
      <c r="K14" s="22">
        <v>98</v>
      </c>
      <c r="L14" s="22">
        <v>105.7</v>
      </c>
      <c r="M14" s="22">
        <v>87.5</v>
      </c>
      <c r="N14" s="22">
        <v>89.5</v>
      </c>
      <c r="O14" s="22">
        <v>96.9</v>
      </c>
      <c r="P14" s="22">
        <v>101.1</v>
      </c>
      <c r="Q14" s="22">
        <v>82.1</v>
      </c>
      <c r="R14" s="22">
        <v>36.700000000000003</v>
      </c>
      <c r="S14" s="22">
        <v>73.599999999999994</v>
      </c>
      <c r="T14" s="22">
        <v>87.4</v>
      </c>
      <c r="U14" s="22">
        <v>92</v>
      </c>
      <c r="V14" s="22">
        <v>106.3</v>
      </c>
      <c r="W14" s="22">
        <v>88.5</v>
      </c>
      <c r="X14" s="22">
        <v>96.7</v>
      </c>
      <c r="Y14" s="22">
        <v>100.6</v>
      </c>
      <c r="Z14" s="22">
        <v>106.2</v>
      </c>
      <c r="AA14" s="22">
        <v>111</v>
      </c>
      <c r="AB14" s="22">
        <v>111.1</v>
      </c>
      <c r="AC14" s="22">
        <v>107.9</v>
      </c>
      <c r="AD14" s="22">
        <v>113.1</v>
      </c>
    </row>
    <row r="15" spans="1:30" ht="13.5" x14ac:dyDescent="0.25">
      <c r="A15" s="6" t="s">
        <v>122</v>
      </c>
      <c r="B15" s="5" t="s">
        <v>25</v>
      </c>
      <c r="C15" s="23">
        <v>105.9</v>
      </c>
      <c r="D15" s="23">
        <v>107.2</v>
      </c>
      <c r="E15" s="23">
        <v>106.3</v>
      </c>
      <c r="F15" s="23">
        <v>104.9</v>
      </c>
      <c r="G15" s="23">
        <v>106.7</v>
      </c>
      <c r="H15" s="23">
        <v>106.3</v>
      </c>
      <c r="I15" s="23">
        <v>107.1</v>
      </c>
      <c r="J15" s="23">
        <v>105.7</v>
      </c>
      <c r="K15" s="23">
        <v>105.9</v>
      </c>
      <c r="L15" s="23">
        <v>104.6</v>
      </c>
      <c r="M15" s="23">
        <v>105.5</v>
      </c>
      <c r="N15" s="23">
        <v>103</v>
      </c>
      <c r="O15" s="23">
        <v>105.4</v>
      </c>
      <c r="P15" s="23">
        <v>104</v>
      </c>
      <c r="Q15" s="23">
        <v>72.5</v>
      </c>
      <c r="R15" s="23">
        <v>55.4</v>
      </c>
      <c r="S15" s="23">
        <v>82.9</v>
      </c>
      <c r="T15" s="23">
        <v>90.6</v>
      </c>
      <c r="U15" s="23">
        <v>99</v>
      </c>
      <c r="V15" s="23">
        <v>105.2</v>
      </c>
      <c r="W15" s="23">
        <v>100.7</v>
      </c>
      <c r="X15" s="23">
        <v>102.4</v>
      </c>
      <c r="Y15" s="23">
        <v>101.5</v>
      </c>
      <c r="Z15" s="23">
        <v>101.5</v>
      </c>
      <c r="AA15" s="23">
        <v>102.5</v>
      </c>
      <c r="AB15" s="23">
        <v>102.9</v>
      </c>
      <c r="AC15" s="23">
        <v>103</v>
      </c>
      <c r="AD15" s="23">
        <v>104.7</v>
      </c>
    </row>
    <row r="16" spans="1:30" ht="21" x14ac:dyDescent="0.25">
      <c r="A16" s="6" t="s">
        <v>123</v>
      </c>
      <c r="B16" s="5" t="s">
        <v>25</v>
      </c>
      <c r="C16" s="22">
        <v>106.7</v>
      </c>
      <c r="D16" s="22">
        <v>108.2</v>
      </c>
      <c r="E16" s="22">
        <v>110.8</v>
      </c>
      <c r="F16" s="22">
        <v>110.5</v>
      </c>
      <c r="G16" s="22">
        <v>111.2</v>
      </c>
      <c r="H16" s="22">
        <v>109.8</v>
      </c>
      <c r="I16" s="22">
        <v>109</v>
      </c>
      <c r="J16" s="22">
        <v>109.3</v>
      </c>
      <c r="K16" s="22">
        <v>111.3</v>
      </c>
      <c r="L16" s="22">
        <v>110.2</v>
      </c>
      <c r="M16" s="22">
        <v>111.3</v>
      </c>
      <c r="N16" s="22">
        <v>109.9</v>
      </c>
      <c r="O16" s="22">
        <v>111.6</v>
      </c>
      <c r="P16" s="22">
        <v>109.6</v>
      </c>
      <c r="Q16" s="22">
        <v>103</v>
      </c>
      <c r="R16" s="22">
        <v>103.7</v>
      </c>
      <c r="S16" s="22">
        <v>103.9</v>
      </c>
      <c r="T16" s="22">
        <v>106.2</v>
      </c>
      <c r="U16" s="22">
        <v>108.6</v>
      </c>
      <c r="V16" s="22">
        <v>107.4</v>
      </c>
      <c r="W16" s="22">
        <v>108.9</v>
      </c>
      <c r="X16" s="22">
        <v>108.1</v>
      </c>
      <c r="Y16" s="22">
        <v>106.1</v>
      </c>
      <c r="Z16" s="22">
        <v>105.8</v>
      </c>
      <c r="AA16" s="22">
        <v>108.2</v>
      </c>
      <c r="AB16" s="22">
        <v>108.9</v>
      </c>
      <c r="AC16" s="22">
        <v>111</v>
      </c>
      <c r="AD16" s="22">
        <v>110.8</v>
      </c>
    </row>
    <row r="17" spans="1:30" ht="13.5" x14ac:dyDescent="0.25">
      <c r="A17" s="6" t="s">
        <v>124</v>
      </c>
      <c r="B17" s="5" t="s">
        <v>25</v>
      </c>
      <c r="C17" s="23">
        <v>105.1</v>
      </c>
      <c r="D17" s="23">
        <v>106</v>
      </c>
      <c r="E17" s="23">
        <v>106.5</v>
      </c>
      <c r="F17" s="23">
        <v>106.7</v>
      </c>
      <c r="G17" s="23">
        <v>107.1</v>
      </c>
      <c r="H17" s="23">
        <v>106.9</v>
      </c>
      <c r="I17" s="23">
        <v>105.8</v>
      </c>
      <c r="J17" s="23">
        <v>107.3</v>
      </c>
      <c r="K17" s="23">
        <v>109.6</v>
      </c>
      <c r="L17" s="23">
        <v>108.7</v>
      </c>
      <c r="M17" s="23">
        <v>109.5</v>
      </c>
      <c r="N17" s="23">
        <v>107.7</v>
      </c>
      <c r="O17" s="23">
        <v>109</v>
      </c>
      <c r="P17" s="23">
        <v>108.2</v>
      </c>
      <c r="Q17" s="23">
        <v>98.3</v>
      </c>
      <c r="R17" s="23">
        <v>101.6</v>
      </c>
      <c r="S17" s="23">
        <v>101.4</v>
      </c>
      <c r="T17" s="23">
        <v>103.3</v>
      </c>
      <c r="U17" s="23">
        <v>105.4</v>
      </c>
      <c r="V17" s="23">
        <v>104.7</v>
      </c>
      <c r="W17" s="23">
        <v>105.6</v>
      </c>
      <c r="X17" s="23">
        <v>105.2</v>
      </c>
      <c r="Y17" s="23">
        <v>103.8</v>
      </c>
      <c r="Z17" s="23">
        <v>104.4</v>
      </c>
      <c r="AA17" s="23">
        <v>105.9</v>
      </c>
      <c r="AB17" s="23">
        <v>106.6</v>
      </c>
      <c r="AC17" s="23">
        <v>106.1</v>
      </c>
      <c r="AD17" s="23">
        <v>105.7</v>
      </c>
    </row>
    <row r="18" spans="1:30" ht="13.5" x14ac:dyDescent="0.25">
      <c r="A18" s="6" t="s">
        <v>125</v>
      </c>
      <c r="B18" s="5" t="s">
        <v>25</v>
      </c>
      <c r="C18" s="22">
        <v>111.5</v>
      </c>
      <c r="D18" s="22">
        <v>118.7</v>
      </c>
      <c r="E18" s="22">
        <v>119.9</v>
      </c>
      <c r="F18" s="22">
        <v>116.3</v>
      </c>
      <c r="G18" s="22">
        <v>118.3</v>
      </c>
      <c r="H18" s="22">
        <v>112.8</v>
      </c>
      <c r="I18" s="22">
        <v>119.7</v>
      </c>
      <c r="J18" s="22">
        <v>119</v>
      </c>
      <c r="K18" s="22">
        <v>115</v>
      </c>
      <c r="L18" s="22">
        <v>114.7</v>
      </c>
      <c r="M18" s="22">
        <v>117.1</v>
      </c>
      <c r="N18" s="22">
        <v>120.9</v>
      </c>
      <c r="O18" s="22">
        <v>128.30000000000001</v>
      </c>
      <c r="P18" s="22">
        <v>120.4</v>
      </c>
      <c r="Q18" s="22">
        <v>108.4</v>
      </c>
      <c r="R18" s="22">
        <v>89.3</v>
      </c>
      <c r="S18" s="22">
        <v>96.5</v>
      </c>
      <c r="T18" s="22">
        <v>104.6</v>
      </c>
      <c r="U18" s="22">
        <v>119.8</v>
      </c>
      <c r="V18" s="22">
        <v>119.7</v>
      </c>
      <c r="W18" s="22">
        <v>123.9</v>
      </c>
      <c r="X18" s="22">
        <v>120.6</v>
      </c>
      <c r="Y18" s="22">
        <v>112.3</v>
      </c>
      <c r="Z18" s="22">
        <v>107.2</v>
      </c>
      <c r="AA18" s="22">
        <v>116.3</v>
      </c>
      <c r="AB18" s="22">
        <v>115.2</v>
      </c>
      <c r="AC18" s="22">
        <v>114.2</v>
      </c>
      <c r="AD18" s="22">
        <v>120</v>
      </c>
    </row>
    <row r="19" spans="1:30" ht="13.5" x14ac:dyDescent="0.25">
      <c r="A19" s="6" t="s">
        <v>126</v>
      </c>
      <c r="B19" s="5" t="s">
        <v>25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K19" s="23" t="s">
        <v>31</v>
      </c>
      <c r="L19" s="23" t="s">
        <v>31</v>
      </c>
      <c r="M19" s="23" t="s">
        <v>31</v>
      </c>
      <c r="N19" s="23" t="s">
        <v>31</v>
      </c>
      <c r="O19" s="23" t="s">
        <v>31</v>
      </c>
      <c r="P19" s="23" t="s">
        <v>31</v>
      </c>
      <c r="Q19" s="23" t="s">
        <v>31</v>
      </c>
      <c r="R19" s="23" t="s">
        <v>31</v>
      </c>
      <c r="S19" s="23" t="s">
        <v>31</v>
      </c>
      <c r="T19" s="23" t="s">
        <v>31</v>
      </c>
      <c r="U19" s="23" t="s">
        <v>31</v>
      </c>
      <c r="V19" s="23" t="s">
        <v>31</v>
      </c>
      <c r="W19" s="23" t="s">
        <v>31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  <c r="AD19" s="23" t="s">
        <v>31</v>
      </c>
    </row>
    <row r="20" spans="1:30" ht="31.5" x14ac:dyDescent="0.25">
      <c r="A20" s="6" t="s">
        <v>127</v>
      </c>
      <c r="B20" s="5" t="s">
        <v>25</v>
      </c>
      <c r="C20" s="22">
        <v>96.6</v>
      </c>
      <c r="D20" s="22">
        <v>100.4</v>
      </c>
      <c r="E20" s="22">
        <v>97.3</v>
      </c>
      <c r="F20" s="22">
        <v>92.4</v>
      </c>
      <c r="G20" s="22">
        <v>95.3</v>
      </c>
      <c r="H20" s="22">
        <v>95.4</v>
      </c>
      <c r="I20" s="22">
        <v>95.4</v>
      </c>
      <c r="J20" s="22">
        <v>93.6</v>
      </c>
      <c r="K20" s="22">
        <v>91.1</v>
      </c>
      <c r="L20" s="22">
        <v>90.6</v>
      </c>
      <c r="M20" s="22">
        <v>91.6</v>
      </c>
      <c r="N20" s="22">
        <v>89.7</v>
      </c>
      <c r="O20" s="22">
        <v>86.8</v>
      </c>
      <c r="P20" s="22">
        <v>84.3</v>
      </c>
      <c r="Q20" s="22">
        <v>42</v>
      </c>
      <c r="R20" s="22">
        <v>20.100000000000001</v>
      </c>
      <c r="S20" s="22">
        <v>60.5</v>
      </c>
      <c r="T20" s="22">
        <v>71.3</v>
      </c>
      <c r="U20" s="22">
        <v>69.900000000000006</v>
      </c>
      <c r="V20" s="22">
        <v>93.1</v>
      </c>
      <c r="W20" s="22">
        <v>72</v>
      </c>
      <c r="X20" s="22">
        <v>72.599999999999994</v>
      </c>
      <c r="Y20" s="22">
        <v>67.5</v>
      </c>
      <c r="Z20" s="22">
        <v>67.3</v>
      </c>
      <c r="AA20" s="22">
        <v>67.5</v>
      </c>
      <c r="AB20" s="22">
        <v>69.8</v>
      </c>
      <c r="AC20" s="22">
        <v>67.599999999999994</v>
      </c>
      <c r="AD20" s="22">
        <v>70</v>
      </c>
    </row>
    <row r="21" spans="1:30" ht="13.5" x14ac:dyDescent="0.25">
      <c r="A21" s="6" t="s">
        <v>128</v>
      </c>
      <c r="B21" s="5" t="s">
        <v>25</v>
      </c>
      <c r="C21" s="23">
        <v>92.6</v>
      </c>
      <c r="D21" s="23">
        <v>91.3</v>
      </c>
      <c r="E21" s="23">
        <v>91.4</v>
      </c>
      <c r="F21" s="23">
        <v>90.5</v>
      </c>
      <c r="G21" s="23">
        <v>92.5</v>
      </c>
      <c r="H21" s="23">
        <v>92.1</v>
      </c>
      <c r="I21" s="23">
        <v>91.3</v>
      </c>
      <c r="J21" s="23">
        <v>90.1</v>
      </c>
      <c r="K21" s="23">
        <v>87.3</v>
      </c>
      <c r="L21" s="23">
        <v>85.5</v>
      </c>
      <c r="M21" s="23">
        <v>86</v>
      </c>
      <c r="N21" s="23">
        <v>84.4</v>
      </c>
      <c r="O21" s="23">
        <v>83.3</v>
      </c>
      <c r="P21" s="23">
        <v>84.2</v>
      </c>
      <c r="Q21" s="23">
        <v>47.5</v>
      </c>
      <c r="R21" s="23">
        <v>26</v>
      </c>
      <c r="S21" s="23">
        <v>76.2</v>
      </c>
      <c r="T21" s="23">
        <v>75</v>
      </c>
      <c r="U21" s="23">
        <v>74.7</v>
      </c>
      <c r="V21" s="23">
        <v>91.8</v>
      </c>
      <c r="W21" s="23">
        <v>74.3</v>
      </c>
      <c r="X21" s="23">
        <v>74.099999999999994</v>
      </c>
      <c r="Y21" s="23">
        <v>73.5</v>
      </c>
      <c r="Z21" s="23">
        <v>73.400000000000006</v>
      </c>
      <c r="AA21" s="23">
        <v>73.8</v>
      </c>
      <c r="AB21" s="23">
        <v>71.2</v>
      </c>
      <c r="AC21" s="23">
        <v>71.8</v>
      </c>
      <c r="AD21" s="23">
        <v>72.599999999999994</v>
      </c>
    </row>
    <row r="22" spans="1:30" ht="31.5" x14ac:dyDescent="0.25">
      <c r="A22" s="6" t="s">
        <v>129</v>
      </c>
      <c r="B22" s="5" t="s">
        <v>25</v>
      </c>
      <c r="C22" s="22">
        <v>90.1</v>
      </c>
      <c r="D22" s="22">
        <v>98.3</v>
      </c>
      <c r="E22" s="22">
        <v>89.6</v>
      </c>
      <c r="F22" s="22">
        <v>77.8</v>
      </c>
      <c r="G22" s="22">
        <v>83.8</v>
      </c>
      <c r="H22" s="22">
        <v>77.599999999999994</v>
      </c>
      <c r="I22" s="22">
        <v>79.900000000000006</v>
      </c>
      <c r="J22" s="22">
        <v>76.599999999999994</v>
      </c>
      <c r="K22" s="22">
        <v>79</v>
      </c>
      <c r="L22" s="22">
        <v>87.3</v>
      </c>
      <c r="M22" s="22">
        <v>86.4</v>
      </c>
      <c r="N22" s="22">
        <v>86.4</v>
      </c>
      <c r="O22" s="22">
        <v>79.3</v>
      </c>
      <c r="P22" s="22">
        <v>75.5</v>
      </c>
      <c r="Q22" s="22">
        <v>38.5</v>
      </c>
      <c r="R22" s="22">
        <v>17.3</v>
      </c>
      <c r="S22" s="22">
        <v>51</v>
      </c>
      <c r="T22" s="22">
        <v>57.2</v>
      </c>
      <c r="U22" s="22">
        <v>59.1</v>
      </c>
      <c r="V22" s="22">
        <v>77.3</v>
      </c>
      <c r="W22" s="22">
        <v>60.9</v>
      </c>
      <c r="X22" s="22">
        <v>57.1</v>
      </c>
      <c r="Y22" s="22">
        <v>52.3</v>
      </c>
      <c r="Z22" s="22">
        <v>49.3</v>
      </c>
      <c r="AA22" s="22">
        <v>53</v>
      </c>
      <c r="AB22" s="22">
        <v>59.3</v>
      </c>
      <c r="AC22" s="22">
        <v>57.1</v>
      </c>
      <c r="AD22" s="22">
        <v>57</v>
      </c>
    </row>
    <row r="23" spans="1:30" ht="21" x14ac:dyDescent="0.25">
      <c r="A23" s="6" t="s">
        <v>130</v>
      </c>
      <c r="B23" s="5" t="s">
        <v>25</v>
      </c>
      <c r="C23" s="23">
        <v>108.6</v>
      </c>
      <c r="D23" s="23">
        <v>110.4</v>
      </c>
      <c r="E23" s="23">
        <v>111.7</v>
      </c>
      <c r="F23" s="23">
        <v>109.3</v>
      </c>
      <c r="G23" s="23">
        <v>109.4</v>
      </c>
      <c r="H23" s="23">
        <v>111.9</v>
      </c>
      <c r="I23" s="23">
        <v>108.9</v>
      </c>
      <c r="J23" s="23">
        <v>105.2</v>
      </c>
      <c r="K23" s="23">
        <v>105.9</v>
      </c>
      <c r="L23" s="23">
        <v>99.6</v>
      </c>
      <c r="M23" s="23">
        <v>103.4</v>
      </c>
      <c r="N23" s="23">
        <v>99.8</v>
      </c>
      <c r="O23" s="23">
        <v>100.1</v>
      </c>
      <c r="P23" s="23">
        <v>94.7</v>
      </c>
      <c r="Q23" s="23">
        <v>51.2</v>
      </c>
      <c r="R23" s="23">
        <v>6.3</v>
      </c>
      <c r="S23" s="23">
        <v>63.3</v>
      </c>
      <c r="T23" s="23">
        <v>80.2</v>
      </c>
      <c r="U23" s="23">
        <v>80.2</v>
      </c>
      <c r="V23" s="23">
        <v>97.1</v>
      </c>
      <c r="W23" s="23">
        <v>82.1</v>
      </c>
      <c r="X23" s="23">
        <v>87.8</v>
      </c>
      <c r="Y23" s="23">
        <v>79.099999999999994</v>
      </c>
      <c r="Z23" s="23">
        <v>81.7</v>
      </c>
      <c r="AA23" s="23">
        <v>79.3</v>
      </c>
      <c r="AB23" s="23">
        <v>83.8</v>
      </c>
      <c r="AC23" s="23">
        <v>79.900000000000006</v>
      </c>
      <c r="AD23" s="23">
        <v>82.1</v>
      </c>
    </row>
    <row r="24" spans="1:30" ht="21" x14ac:dyDescent="0.25">
      <c r="A24" s="6" t="s">
        <v>131</v>
      </c>
      <c r="B24" s="5" t="s">
        <v>25</v>
      </c>
      <c r="C24" s="22">
        <v>95.6</v>
      </c>
      <c r="D24" s="22">
        <v>92.4</v>
      </c>
      <c r="E24" s="22">
        <v>93.2</v>
      </c>
      <c r="F24" s="22">
        <v>92.9</v>
      </c>
      <c r="G24" s="22">
        <v>93.8</v>
      </c>
      <c r="H24" s="22">
        <v>95.7</v>
      </c>
      <c r="I24" s="22">
        <v>95.9</v>
      </c>
      <c r="J24" s="22">
        <v>96.2</v>
      </c>
      <c r="K24" s="22">
        <v>92.5</v>
      </c>
      <c r="L24" s="22">
        <v>92.8</v>
      </c>
      <c r="M24" s="22">
        <v>95.1</v>
      </c>
      <c r="N24" s="22">
        <v>91.2</v>
      </c>
      <c r="O24" s="22">
        <v>89.9</v>
      </c>
      <c r="P24" s="22">
        <v>93.4</v>
      </c>
      <c r="Q24" s="22">
        <v>73.8</v>
      </c>
      <c r="R24" s="22">
        <v>61.3</v>
      </c>
      <c r="S24" s="22">
        <v>76.400000000000006</v>
      </c>
      <c r="T24" s="22">
        <v>86.4</v>
      </c>
      <c r="U24" s="22">
        <v>86.4</v>
      </c>
      <c r="V24" s="22">
        <v>87.7</v>
      </c>
      <c r="W24" s="22">
        <v>89.2</v>
      </c>
      <c r="X24" s="22">
        <v>90</v>
      </c>
      <c r="Y24" s="22">
        <v>89.3</v>
      </c>
      <c r="Z24" s="22">
        <v>88.1</v>
      </c>
      <c r="AA24" s="22">
        <v>92.1</v>
      </c>
      <c r="AB24" s="22">
        <v>88.8</v>
      </c>
      <c r="AC24" s="22">
        <v>91.5</v>
      </c>
      <c r="AD24" s="22">
        <v>92.9</v>
      </c>
    </row>
    <row r="25" spans="1:30" ht="52.5" x14ac:dyDescent="0.25">
      <c r="A25" s="6" t="s">
        <v>132</v>
      </c>
      <c r="B25" s="5" t="s">
        <v>25</v>
      </c>
      <c r="C25" s="23">
        <v>100.9</v>
      </c>
      <c r="D25" s="23">
        <v>95</v>
      </c>
      <c r="E25" s="23">
        <v>99.4</v>
      </c>
      <c r="F25" s="23">
        <v>96.2</v>
      </c>
      <c r="G25" s="23">
        <v>100.8</v>
      </c>
      <c r="H25" s="23">
        <v>96.6</v>
      </c>
      <c r="I25" s="23">
        <v>96.2</v>
      </c>
      <c r="J25" s="23">
        <v>96</v>
      </c>
      <c r="K25" s="23">
        <v>95</v>
      </c>
      <c r="L25" s="23">
        <v>95.4</v>
      </c>
      <c r="M25" s="23">
        <v>94.4</v>
      </c>
      <c r="N25" s="23">
        <v>96.9</v>
      </c>
      <c r="O25" s="23">
        <v>93.3</v>
      </c>
      <c r="P25" s="23">
        <v>99.6</v>
      </c>
      <c r="Q25" s="23">
        <v>60</v>
      </c>
      <c r="R25" s="23">
        <v>31.2</v>
      </c>
      <c r="S25" s="23">
        <v>90.3</v>
      </c>
      <c r="T25" s="23">
        <v>95.1</v>
      </c>
      <c r="U25" s="23">
        <v>94.8</v>
      </c>
      <c r="V25" s="23">
        <v>97.3</v>
      </c>
      <c r="W25" s="23">
        <v>97.1</v>
      </c>
      <c r="X25" s="23">
        <v>98.2</v>
      </c>
      <c r="Y25" s="23">
        <v>100</v>
      </c>
      <c r="Z25" s="23">
        <v>95.6</v>
      </c>
      <c r="AA25" s="23">
        <v>101.5</v>
      </c>
      <c r="AB25" s="23">
        <v>97.9</v>
      </c>
      <c r="AC25" s="23">
        <v>102.1</v>
      </c>
      <c r="AD25" s="23">
        <v>103.1</v>
      </c>
    </row>
    <row r="26" spans="1:30" ht="21" x14ac:dyDescent="0.25">
      <c r="A26" s="6" t="s">
        <v>133</v>
      </c>
      <c r="B26" s="5" t="s">
        <v>25</v>
      </c>
      <c r="C26" s="22">
        <v>99.2</v>
      </c>
      <c r="D26" s="22">
        <v>99.3</v>
      </c>
      <c r="E26" s="22">
        <v>100.4</v>
      </c>
      <c r="F26" s="22">
        <v>98.9</v>
      </c>
      <c r="G26" s="22">
        <v>101.3</v>
      </c>
      <c r="H26" s="22">
        <v>100.6</v>
      </c>
      <c r="I26" s="22">
        <v>101.2</v>
      </c>
      <c r="J26" s="22">
        <v>101.4</v>
      </c>
      <c r="K26" s="22">
        <v>96</v>
      </c>
      <c r="L26" s="22">
        <v>97.6</v>
      </c>
      <c r="M26" s="22">
        <v>97.7</v>
      </c>
      <c r="N26" s="22">
        <v>95.3</v>
      </c>
      <c r="O26" s="22">
        <v>98.5</v>
      </c>
      <c r="P26" s="22">
        <v>96.4</v>
      </c>
      <c r="Q26" s="22">
        <v>92.2</v>
      </c>
      <c r="R26" s="22">
        <v>92.1</v>
      </c>
      <c r="S26" s="22">
        <v>91.2</v>
      </c>
      <c r="T26" s="22">
        <v>92</v>
      </c>
      <c r="U26" s="22">
        <v>93</v>
      </c>
      <c r="V26" s="22">
        <v>94.7</v>
      </c>
      <c r="W26" s="22">
        <v>94.6</v>
      </c>
      <c r="X26" s="22">
        <v>96.3</v>
      </c>
      <c r="Y26" s="22">
        <v>96.2</v>
      </c>
      <c r="Z26" s="22">
        <v>95.7</v>
      </c>
      <c r="AA26" s="22">
        <v>98.4</v>
      </c>
      <c r="AB26" s="22">
        <v>98</v>
      </c>
      <c r="AC26" s="22">
        <v>99.3</v>
      </c>
      <c r="AD26" s="22">
        <v>101.5</v>
      </c>
    </row>
    <row r="27" spans="1:30" ht="21" x14ac:dyDescent="0.25">
      <c r="A27" s="6" t="s">
        <v>134</v>
      </c>
      <c r="B27" s="5" t="s">
        <v>25</v>
      </c>
      <c r="C27" s="23">
        <v>84.5</v>
      </c>
      <c r="D27" s="23">
        <v>81.7</v>
      </c>
      <c r="E27" s="23">
        <v>79.099999999999994</v>
      </c>
      <c r="F27" s="23">
        <v>80.8</v>
      </c>
      <c r="G27" s="23">
        <v>82.3</v>
      </c>
      <c r="H27" s="23">
        <v>85.6</v>
      </c>
      <c r="I27" s="23">
        <v>86.8</v>
      </c>
      <c r="J27" s="23">
        <v>93.6</v>
      </c>
      <c r="K27" s="23">
        <v>83.2</v>
      </c>
      <c r="L27" s="23">
        <v>82.9</v>
      </c>
      <c r="M27" s="23">
        <v>93</v>
      </c>
      <c r="N27" s="23">
        <v>76.2</v>
      </c>
      <c r="O27" s="23">
        <v>73.400000000000006</v>
      </c>
      <c r="P27" s="23">
        <v>76.7</v>
      </c>
      <c r="Q27" s="23">
        <v>61</v>
      </c>
      <c r="R27" s="23">
        <v>51.6</v>
      </c>
      <c r="S27" s="23">
        <v>61</v>
      </c>
      <c r="T27" s="23">
        <v>61.5</v>
      </c>
      <c r="U27" s="23">
        <v>63.4</v>
      </c>
      <c r="V27" s="23">
        <v>66.099999999999994</v>
      </c>
      <c r="W27" s="23">
        <v>70.099999999999994</v>
      </c>
      <c r="X27" s="23">
        <v>72.2</v>
      </c>
      <c r="Y27" s="23">
        <v>66.400000000000006</v>
      </c>
      <c r="Z27" s="23">
        <v>67.8</v>
      </c>
      <c r="AA27" s="23">
        <v>74.8</v>
      </c>
      <c r="AB27" s="23">
        <v>66.599999999999994</v>
      </c>
      <c r="AC27" s="23">
        <v>66.2</v>
      </c>
      <c r="AD27" s="23">
        <v>76.8</v>
      </c>
    </row>
    <row r="28" spans="1:30" ht="31.5" x14ac:dyDescent="0.25">
      <c r="A28" s="6" t="s">
        <v>135</v>
      </c>
      <c r="B28" s="5" t="s">
        <v>25</v>
      </c>
      <c r="C28" s="22">
        <v>96.4</v>
      </c>
      <c r="D28" s="22">
        <v>91.7</v>
      </c>
      <c r="E28" s="22">
        <v>94.9</v>
      </c>
      <c r="F28" s="22">
        <v>95.1</v>
      </c>
      <c r="G28" s="22">
        <v>99.2</v>
      </c>
      <c r="H28" s="22">
        <v>101</v>
      </c>
      <c r="I28" s="22">
        <v>101.2</v>
      </c>
      <c r="J28" s="22">
        <v>100.7</v>
      </c>
      <c r="K28" s="22">
        <v>104.6</v>
      </c>
      <c r="L28" s="22">
        <v>96.6</v>
      </c>
      <c r="M28" s="22">
        <v>95.2</v>
      </c>
      <c r="N28" s="22">
        <v>91.1</v>
      </c>
      <c r="O28" s="22">
        <v>93.9</v>
      </c>
      <c r="P28" s="22">
        <v>99.4</v>
      </c>
      <c r="Q28" s="22">
        <v>86.4</v>
      </c>
      <c r="R28" s="22">
        <v>74.3</v>
      </c>
      <c r="S28" s="22">
        <v>76.400000000000006</v>
      </c>
      <c r="T28" s="22">
        <v>77.8</v>
      </c>
      <c r="U28" s="22">
        <v>79.599999999999994</v>
      </c>
      <c r="V28" s="22">
        <v>83.5</v>
      </c>
      <c r="W28" s="22">
        <v>83.2</v>
      </c>
      <c r="X28" s="22">
        <v>79.900000000000006</v>
      </c>
      <c r="Y28" s="22">
        <v>77.8</v>
      </c>
      <c r="Z28" s="22">
        <v>76.099999999999994</v>
      </c>
      <c r="AA28" s="22">
        <v>76.7</v>
      </c>
      <c r="AB28" s="22">
        <v>73.400000000000006</v>
      </c>
      <c r="AC28" s="22">
        <v>89.4</v>
      </c>
      <c r="AD28" s="22">
        <v>89.8</v>
      </c>
    </row>
    <row r="29" spans="1:30" ht="31.5" x14ac:dyDescent="0.25">
      <c r="A29" s="6" t="s">
        <v>136</v>
      </c>
      <c r="B29" s="5" t="s">
        <v>25</v>
      </c>
      <c r="C29" s="23">
        <v>96.4</v>
      </c>
      <c r="D29" s="23">
        <v>91.7</v>
      </c>
      <c r="E29" s="23">
        <v>94.9</v>
      </c>
      <c r="F29" s="23">
        <v>95.1</v>
      </c>
      <c r="G29" s="23">
        <v>99.2</v>
      </c>
      <c r="H29" s="23">
        <v>101</v>
      </c>
      <c r="I29" s="23">
        <v>101.2</v>
      </c>
      <c r="J29" s="23">
        <v>100.7</v>
      </c>
      <c r="K29" s="23">
        <v>104.6</v>
      </c>
      <c r="L29" s="23">
        <v>96.6</v>
      </c>
      <c r="M29" s="23">
        <v>95.2</v>
      </c>
      <c r="N29" s="23">
        <v>91.1</v>
      </c>
      <c r="O29" s="23">
        <v>93.9</v>
      </c>
      <c r="P29" s="23">
        <v>99.4</v>
      </c>
      <c r="Q29" s="23">
        <v>86.4</v>
      </c>
      <c r="R29" s="23">
        <v>74.3</v>
      </c>
      <c r="S29" s="23">
        <v>76.400000000000006</v>
      </c>
      <c r="T29" s="23">
        <v>77.8</v>
      </c>
      <c r="U29" s="23">
        <v>79.599999999999994</v>
      </c>
      <c r="V29" s="23">
        <v>83.5</v>
      </c>
      <c r="W29" s="23">
        <v>83.2</v>
      </c>
      <c r="X29" s="23">
        <v>79.900000000000006</v>
      </c>
      <c r="Y29" s="23">
        <v>77.8</v>
      </c>
      <c r="Z29" s="23">
        <v>76.099999999999994</v>
      </c>
      <c r="AA29" s="23">
        <v>76.7</v>
      </c>
      <c r="AB29" s="23">
        <v>73.400000000000006</v>
      </c>
      <c r="AC29" s="23">
        <v>89.4</v>
      </c>
      <c r="AD29" s="23">
        <v>89.8</v>
      </c>
    </row>
    <row r="30" spans="1:30" ht="21" x14ac:dyDescent="0.25">
      <c r="A30" s="6" t="s">
        <v>137</v>
      </c>
      <c r="B30" s="5" t="s">
        <v>25</v>
      </c>
      <c r="C30" s="22">
        <v>105.7</v>
      </c>
      <c r="D30" s="22">
        <v>105.7</v>
      </c>
      <c r="E30" s="22">
        <v>108.5</v>
      </c>
      <c r="F30" s="22">
        <v>107.5</v>
      </c>
      <c r="G30" s="22">
        <v>109.4</v>
      </c>
      <c r="H30" s="22">
        <v>106.6</v>
      </c>
      <c r="I30" s="22">
        <v>107</v>
      </c>
      <c r="J30" s="22">
        <v>105.2</v>
      </c>
      <c r="K30" s="22">
        <v>106.2</v>
      </c>
      <c r="L30" s="22">
        <v>106.4</v>
      </c>
      <c r="M30" s="22">
        <v>105.5</v>
      </c>
      <c r="N30" s="22">
        <v>100.2</v>
      </c>
      <c r="O30" s="22">
        <v>101.3</v>
      </c>
      <c r="P30" s="22">
        <v>101.3</v>
      </c>
      <c r="Q30" s="22">
        <v>95.3</v>
      </c>
      <c r="R30" s="22">
        <v>84</v>
      </c>
      <c r="S30" s="22">
        <v>91</v>
      </c>
      <c r="T30" s="22">
        <v>93.5</v>
      </c>
      <c r="U30" s="22">
        <v>96.4</v>
      </c>
      <c r="V30" s="22">
        <v>101.5</v>
      </c>
      <c r="W30" s="22">
        <v>99.9</v>
      </c>
      <c r="X30" s="22">
        <v>102</v>
      </c>
      <c r="Y30" s="22">
        <v>103</v>
      </c>
      <c r="Z30" s="22">
        <v>106.1</v>
      </c>
      <c r="AA30" s="22">
        <v>105.8</v>
      </c>
      <c r="AB30" s="22">
        <v>104.9</v>
      </c>
      <c r="AC30" s="22">
        <v>107.4</v>
      </c>
      <c r="AD30" s="22">
        <v>107</v>
      </c>
    </row>
    <row r="31" spans="1:30" ht="21" x14ac:dyDescent="0.25">
      <c r="A31" s="6" t="s">
        <v>138</v>
      </c>
      <c r="B31" s="5" t="s">
        <v>25</v>
      </c>
      <c r="C31" s="23">
        <v>105.7</v>
      </c>
      <c r="D31" s="23">
        <v>105.7</v>
      </c>
      <c r="E31" s="23">
        <v>108.5</v>
      </c>
      <c r="F31" s="23">
        <v>107.5</v>
      </c>
      <c r="G31" s="23">
        <v>109.4</v>
      </c>
      <c r="H31" s="23">
        <v>106.6</v>
      </c>
      <c r="I31" s="23">
        <v>107</v>
      </c>
      <c r="J31" s="23">
        <v>105.2</v>
      </c>
      <c r="K31" s="23">
        <v>106.2</v>
      </c>
      <c r="L31" s="23">
        <v>106.4</v>
      </c>
      <c r="M31" s="23">
        <v>105.5</v>
      </c>
      <c r="N31" s="23">
        <v>100.2</v>
      </c>
      <c r="O31" s="23">
        <v>101.3</v>
      </c>
      <c r="P31" s="23">
        <v>101.3</v>
      </c>
      <c r="Q31" s="23">
        <v>95.3</v>
      </c>
      <c r="R31" s="23">
        <v>84</v>
      </c>
      <c r="S31" s="23">
        <v>91</v>
      </c>
      <c r="T31" s="23">
        <v>93.5</v>
      </c>
      <c r="U31" s="23">
        <v>96.4</v>
      </c>
      <c r="V31" s="23">
        <v>101.5</v>
      </c>
      <c r="W31" s="23">
        <v>99.9</v>
      </c>
      <c r="X31" s="23">
        <v>102</v>
      </c>
      <c r="Y31" s="23">
        <v>103</v>
      </c>
      <c r="Z31" s="23">
        <v>106.1</v>
      </c>
      <c r="AA31" s="23">
        <v>105.8</v>
      </c>
      <c r="AB31" s="23">
        <v>104.9</v>
      </c>
      <c r="AC31" s="23">
        <v>107.4</v>
      </c>
      <c r="AD31" s="23">
        <v>107</v>
      </c>
    </row>
    <row r="32" spans="1:30" ht="31.5" x14ac:dyDescent="0.25">
      <c r="A32" s="6" t="s">
        <v>139</v>
      </c>
      <c r="B32" s="5" t="s">
        <v>25</v>
      </c>
      <c r="C32" s="22">
        <v>115.2</v>
      </c>
      <c r="D32" s="22">
        <v>114.4</v>
      </c>
      <c r="E32" s="22">
        <v>112.9</v>
      </c>
      <c r="F32" s="22">
        <v>115.7</v>
      </c>
      <c r="G32" s="22">
        <v>117.2</v>
      </c>
      <c r="H32" s="22">
        <v>116.5</v>
      </c>
      <c r="I32" s="22">
        <v>110.8</v>
      </c>
      <c r="J32" s="22">
        <v>111</v>
      </c>
      <c r="K32" s="22">
        <v>112</v>
      </c>
      <c r="L32" s="22">
        <v>116.8</v>
      </c>
      <c r="M32" s="22">
        <v>115.9</v>
      </c>
      <c r="N32" s="22">
        <v>114</v>
      </c>
      <c r="O32" s="22">
        <v>116.2</v>
      </c>
      <c r="P32" s="22">
        <v>116.4</v>
      </c>
      <c r="Q32" s="22">
        <v>108.5</v>
      </c>
      <c r="R32" s="22">
        <v>108.5</v>
      </c>
      <c r="S32" s="22">
        <v>111.3</v>
      </c>
      <c r="T32" s="22">
        <v>109.5</v>
      </c>
      <c r="U32" s="22">
        <v>109.2</v>
      </c>
      <c r="V32" s="22">
        <v>111.6</v>
      </c>
      <c r="W32" s="22">
        <v>104.8</v>
      </c>
      <c r="X32" s="22">
        <v>107.1</v>
      </c>
      <c r="Y32" s="22">
        <v>106.4</v>
      </c>
      <c r="Z32" s="22">
        <v>100.1</v>
      </c>
      <c r="AA32" s="22">
        <v>100.9</v>
      </c>
      <c r="AB32" s="22">
        <v>107.3</v>
      </c>
      <c r="AC32" s="22">
        <v>110</v>
      </c>
      <c r="AD32" s="22">
        <v>105</v>
      </c>
    </row>
    <row r="33" spans="1:30" ht="31.5" x14ac:dyDescent="0.25">
      <c r="A33" s="6" t="s">
        <v>140</v>
      </c>
      <c r="B33" s="5" t="s">
        <v>25</v>
      </c>
      <c r="C33" s="23">
        <v>115.2</v>
      </c>
      <c r="D33" s="23">
        <v>114.4</v>
      </c>
      <c r="E33" s="23">
        <v>112.9</v>
      </c>
      <c r="F33" s="23">
        <v>115.7</v>
      </c>
      <c r="G33" s="23">
        <v>117.2</v>
      </c>
      <c r="H33" s="23">
        <v>116.5</v>
      </c>
      <c r="I33" s="23">
        <v>110.8</v>
      </c>
      <c r="J33" s="23">
        <v>111</v>
      </c>
      <c r="K33" s="23">
        <v>112</v>
      </c>
      <c r="L33" s="23">
        <v>116.8</v>
      </c>
      <c r="M33" s="23">
        <v>115.9</v>
      </c>
      <c r="N33" s="23">
        <v>114</v>
      </c>
      <c r="O33" s="23">
        <v>116.2</v>
      </c>
      <c r="P33" s="23">
        <v>116.4</v>
      </c>
      <c r="Q33" s="23">
        <v>108.5</v>
      </c>
      <c r="R33" s="23">
        <v>108.5</v>
      </c>
      <c r="S33" s="23">
        <v>111.3</v>
      </c>
      <c r="T33" s="23">
        <v>109.5</v>
      </c>
      <c r="U33" s="23">
        <v>109.2</v>
      </c>
      <c r="V33" s="23">
        <v>111.6</v>
      </c>
      <c r="W33" s="23">
        <v>104.8</v>
      </c>
      <c r="X33" s="23">
        <v>107.1</v>
      </c>
      <c r="Y33" s="23">
        <v>106.4</v>
      </c>
      <c r="Z33" s="23">
        <v>100.1</v>
      </c>
      <c r="AA33" s="23">
        <v>100.9</v>
      </c>
      <c r="AB33" s="23">
        <v>107.3</v>
      </c>
      <c r="AC33" s="23">
        <v>110</v>
      </c>
      <c r="AD33" s="23">
        <v>105</v>
      </c>
    </row>
    <row r="34" spans="1:30" ht="42" x14ac:dyDescent="0.25">
      <c r="A34" s="6" t="s">
        <v>141</v>
      </c>
      <c r="B34" s="5" t="s">
        <v>25</v>
      </c>
      <c r="C34" s="22">
        <v>103.1</v>
      </c>
      <c r="D34" s="22">
        <v>102</v>
      </c>
      <c r="E34" s="22">
        <v>103.8</v>
      </c>
      <c r="F34" s="22">
        <v>103.1</v>
      </c>
      <c r="G34" s="22">
        <v>102</v>
      </c>
      <c r="H34" s="22">
        <v>102.4</v>
      </c>
      <c r="I34" s="22">
        <v>101.7</v>
      </c>
      <c r="J34" s="22">
        <v>102.8</v>
      </c>
      <c r="K34" s="22">
        <v>97.7</v>
      </c>
      <c r="L34" s="22">
        <v>98.9</v>
      </c>
      <c r="M34" s="22">
        <v>100.7</v>
      </c>
      <c r="N34" s="22">
        <v>94.9</v>
      </c>
      <c r="O34" s="22">
        <v>104.5</v>
      </c>
      <c r="P34" s="22">
        <v>106.7</v>
      </c>
      <c r="Q34" s="22">
        <v>73.8</v>
      </c>
      <c r="R34" s="22">
        <v>43.5</v>
      </c>
      <c r="S34" s="22">
        <v>76.7</v>
      </c>
      <c r="T34" s="22">
        <v>86</v>
      </c>
      <c r="U34" s="22">
        <v>94.9</v>
      </c>
      <c r="V34" s="22">
        <v>105.8</v>
      </c>
      <c r="W34" s="22">
        <v>98.9</v>
      </c>
      <c r="X34" s="22">
        <v>102.5</v>
      </c>
      <c r="Y34" s="22">
        <v>104.5</v>
      </c>
      <c r="Z34" s="22">
        <v>106.6</v>
      </c>
      <c r="AA34" s="22">
        <v>109.1</v>
      </c>
      <c r="AB34" s="22">
        <v>108.7</v>
      </c>
      <c r="AC34" s="22">
        <v>108.7</v>
      </c>
      <c r="AD34" s="22">
        <v>108.5</v>
      </c>
    </row>
    <row r="35" spans="1:30" ht="21" x14ac:dyDescent="0.25">
      <c r="A35" s="6" t="s">
        <v>142</v>
      </c>
      <c r="B35" s="5" t="s">
        <v>25</v>
      </c>
      <c r="C35" s="23">
        <v>102.6</v>
      </c>
      <c r="D35" s="23">
        <v>101.6</v>
      </c>
      <c r="E35" s="23">
        <v>101.9</v>
      </c>
      <c r="F35" s="23">
        <v>102.6</v>
      </c>
      <c r="G35" s="23">
        <v>102.5</v>
      </c>
      <c r="H35" s="23">
        <v>105.7</v>
      </c>
      <c r="I35" s="23">
        <v>102.2</v>
      </c>
      <c r="J35" s="23">
        <v>103.4</v>
      </c>
      <c r="K35" s="23">
        <v>98</v>
      </c>
      <c r="L35" s="23">
        <v>96</v>
      </c>
      <c r="M35" s="23">
        <v>98.9</v>
      </c>
      <c r="N35" s="23">
        <v>95.3</v>
      </c>
      <c r="O35" s="23">
        <v>100.3</v>
      </c>
      <c r="P35" s="23">
        <v>102.7</v>
      </c>
      <c r="Q35" s="23">
        <v>71</v>
      </c>
      <c r="R35" s="23">
        <v>52.1</v>
      </c>
      <c r="S35" s="23">
        <v>74.599999999999994</v>
      </c>
      <c r="T35" s="23">
        <v>91.1</v>
      </c>
      <c r="U35" s="23">
        <v>96</v>
      </c>
      <c r="V35" s="23">
        <v>98.9</v>
      </c>
      <c r="W35" s="23">
        <v>101.6</v>
      </c>
      <c r="X35" s="23">
        <v>104.6</v>
      </c>
      <c r="Y35" s="23">
        <v>103.5</v>
      </c>
      <c r="Z35" s="23">
        <v>105.2</v>
      </c>
      <c r="AA35" s="23">
        <v>103.8</v>
      </c>
      <c r="AB35" s="23">
        <v>104.5</v>
      </c>
      <c r="AC35" s="23">
        <v>106.8</v>
      </c>
      <c r="AD35" s="23">
        <v>108</v>
      </c>
    </row>
    <row r="36" spans="1:30" ht="31.5" x14ac:dyDescent="0.25">
      <c r="A36" s="6" t="s">
        <v>143</v>
      </c>
      <c r="B36" s="5" t="s">
        <v>25</v>
      </c>
      <c r="C36" s="22">
        <v>99.9</v>
      </c>
      <c r="D36" s="22">
        <v>100.2</v>
      </c>
      <c r="E36" s="22">
        <v>101.4</v>
      </c>
      <c r="F36" s="22">
        <v>103</v>
      </c>
      <c r="G36" s="22">
        <v>101.9</v>
      </c>
      <c r="H36" s="22">
        <v>102.3</v>
      </c>
      <c r="I36" s="22">
        <v>104.2</v>
      </c>
      <c r="J36" s="22">
        <v>103.3</v>
      </c>
      <c r="K36" s="22">
        <v>101.7</v>
      </c>
      <c r="L36" s="22">
        <v>102.8</v>
      </c>
      <c r="M36" s="22">
        <v>102.4</v>
      </c>
      <c r="N36" s="22">
        <v>99.5</v>
      </c>
      <c r="O36" s="22">
        <v>102.4</v>
      </c>
      <c r="P36" s="22">
        <v>104.4</v>
      </c>
      <c r="Q36" s="22">
        <v>62</v>
      </c>
      <c r="R36" s="22">
        <v>26.1</v>
      </c>
      <c r="S36" s="22">
        <v>77</v>
      </c>
      <c r="T36" s="22">
        <v>85.3</v>
      </c>
      <c r="U36" s="22">
        <v>99.3</v>
      </c>
      <c r="V36" s="22">
        <v>113.9</v>
      </c>
      <c r="W36" s="22">
        <v>101.2</v>
      </c>
      <c r="X36" s="22">
        <v>101</v>
      </c>
      <c r="Y36" s="22">
        <v>103.7</v>
      </c>
      <c r="Z36" s="22">
        <v>104.8</v>
      </c>
      <c r="AA36" s="22">
        <v>106.7</v>
      </c>
      <c r="AB36" s="22">
        <v>105.1</v>
      </c>
      <c r="AC36" s="22">
        <v>105.5</v>
      </c>
      <c r="AD36" s="22">
        <v>105.2</v>
      </c>
    </row>
    <row r="37" spans="1:30" ht="42" x14ac:dyDescent="0.25">
      <c r="A37" s="6" t="s">
        <v>144</v>
      </c>
      <c r="B37" s="5" t="s">
        <v>25</v>
      </c>
      <c r="C37" s="23">
        <v>103.1</v>
      </c>
      <c r="D37" s="23">
        <v>106.2</v>
      </c>
      <c r="E37" s="23">
        <v>104.7</v>
      </c>
      <c r="F37" s="23">
        <v>103.1</v>
      </c>
      <c r="G37" s="23">
        <v>106.3</v>
      </c>
      <c r="H37" s="23">
        <v>108.8</v>
      </c>
      <c r="I37" s="23">
        <v>105.7</v>
      </c>
      <c r="J37" s="23">
        <v>102.1</v>
      </c>
      <c r="K37" s="23">
        <v>102.1</v>
      </c>
      <c r="L37" s="23">
        <v>100.9</v>
      </c>
      <c r="M37" s="23">
        <v>101</v>
      </c>
      <c r="N37" s="23">
        <v>97.9</v>
      </c>
      <c r="O37" s="23">
        <v>102.1</v>
      </c>
      <c r="P37" s="23">
        <v>102.4</v>
      </c>
      <c r="Q37" s="23">
        <v>65.400000000000006</v>
      </c>
      <c r="R37" s="23">
        <v>46.3</v>
      </c>
      <c r="S37" s="23">
        <v>83.4</v>
      </c>
      <c r="T37" s="23">
        <v>92.5</v>
      </c>
      <c r="U37" s="23">
        <v>95.9</v>
      </c>
      <c r="V37" s="23">
        <v>103.8</v>
      </c>
      <c r="W37" s="23">
        <v>97.6</v>
      </c>
      <c r="X37" s="23">
        <v>100.2</v>
      </c>
      <c r="Y37" s="23">
        <v>101.1</v>
      </c>
      <c r="Z37" s="23">
        <v>103.3</v>
      </c>
      <c r="AA37" s="23">
        <v>102.6</v>
      </c>
      <c r="AB37" s="23">
        <v>101.7</v>
      </c>
      <c r="AC37" s="23">
        <v>104.1</v>
      </c>
      <c r="AD37" s="23">
        <v>106.8</v>
      </c>
    </row>
    <row r="38" spans="1:30" ht="13.5" x14ac:dyDescent="0.25">
      <c r="A38" s="6" t="s">
        <v>145</v>
      </c>
      <c r="B38" s="5" t="s">
        <v>25</v>
      </c>
      <c r="C38" s="22">
        <v>103.2</v>
      </c>
      <c r="D38" s="22">
        <v>104.2</v>
      </c>
      <c r="E38" s="22">
        <v>104.1</v>
      </c>
      <c r="F38" s="22">
        <v>103.6</v>
      </c>
      <c r="G38" s="22">
        <v>108.1</v>
      </c>
      <c r="H38" s="22">
        <v>105.9</v>
      </c>
      <c r="I38" s="22">
        <v>102.9</v>
      </c>
      <c r="J38" s="22">
        <v>102.4</v>
      </c>
      <c r="K38" s="22">
        <v>102.4</v>
      </c>
      <c r="L38" s="22">
        <v>101.5</v>
      </c>
      <c r="M38" s="22">
        <v>100.3</v>
      </c>
      <c r="N38" s="22">
        <v>94.1</v>
      </c>
      <c r="O38" s="22">
        <v>101.5</v>
      </c>
      <c r="P38" s="22">
        <v>97.7</v>
      </c>
      <c r="Q38" s="22">
        <v>60.2</v>
      </c>
      <c r="R38" s="22">
        <v>54.9</v>
      </c>
      <c r="S38" s="22">
        <v>87.9</v>
      </c>
      <c r="T38" s="22">
        <v>90.3</v>
      </c>
      <c r="U38" s="22">
        <v>93</v>
      </c>
      <c r="V38" s="22">
        <v>104.6</v>
      </c>
      <c r="W38" s="22">
        <v>95.9</v>
      </c>
      <c r="X38" s="22">
        <v>99.5</v>
      </c>
      <c r="Y38" s="22">
        <v>101.8</v>
      </c>
      <c r="Z38" s="22">
        <v>102.1</v>
      </c>
      <c r="AA38" s="22">
        <v>103.1</v>
      </c>
      <c r="AB38" s="22">
        <v>104.8</v>
      </c>
      <c r="AC38" s="22">
        <v>104.4</v>
      </c>
      <c r="AD38" s="22">
        <v>107.3</v>
      </c>
    </row>
    <row r="39" spans="1:30" ht="31.5" x14ac:dyDescent="0.25">
      <c r="A39" s="6" t="s">
        <v>146</v>
      </c>
      <c r="B39" s="5" t="s">
        <v>25</v>
      </c>
      <c r="C39" s="23">
        <v>103.3</v>
      </c>
      <c r="D39" s="23">
        <v>107.3</v>
      </c>
      <c r="E39" s="23">
        <v>104.7</v>
      </c>
      <c r="F39" s="23">
        <v>103.9</v>
      </c>
      <c r="G39" s="23">
        <v>106.5</v>
      </c>
      <c r="H39" s="23">
        <v>109.8</v>
      </c>
      <c r="I39" s="23">
        <v>106.7</v>
      </c>
      <c r="J39" s="23">
        <v>101.4</v>
      </c>
      <c r="K39" s="23">
        <v>102.2</v>
      </c>
      <c r="L39" s="23">
        <v>101</v>
      </c>
      <c r="M39" s="23">
        <v>101.2</v>
      </c>
      <c r="N39" s="23">
        <v>99.5</v>
      </c>
      <c r="O39" s="23">
        <v>102.6</v>
      </c>
      <c r="P39" s="23">
        <v>102.8</v>
      </c>
      <c r="Q39" s="23">
        <v>65.2</v>
      </c>
      <c r="R39" s="23">
        <v>44.1</v>
      </c>
      <c r="S39" s="23">
        <v>82.1</v>
      </c>
      <c r="T39" s="23">
        <v>93.5</v>
      </c>
      <c r="U39" s="23">
        <v>96.8</v>
      </c>
      <c r="V39" s="23">
        <v>100.9</v>
      </c>
      <c r="W39" s="23">
        <v>98.4</v>
      </c>
      <c r="X39" s="23">
        <v>100.6</v>
      </c>
      <c r="Y39" s="23">
        <v>101.3</v>
      </c>
      <c r="Z39" s="23">
        <v>103.5</v>
      </c>
      <c r="AA39" s="23">
        <v>102.6</v>
      </c>
      <c r="AB39" s="23">
        <v>101.6</v>
      </c>
      <c r="AC39" s="23">
        <v>104.6</v>
      </c>
      <c r="AD39" s="23">
        <v>106.9</v>
      </c>
    </row>
    <row r="40" spans="1:30" ht="52.5" x14ac:dyDescent="0.25">
      <c r="A40" s="6" t="s">
        <v>147</v>
      </c>
      <c r="B40" s="5" t="s">
        <v>25</v>
      </c>
      <c r="C40" s="22">
        <v>101.6</v>
      </c>
      <c r="D40" s="22">
        <v>104.1</v>
      </c>
      <c r="E40" s="22">
        <v>99.7</v>
      </c>
      <c r="F40" s="22">
        <v>101.6</v>
      </c>
      <c r="G40" s="22">
        <v>102.8</v>
      </c>
      <c r="H40" s="22">
        <v>103.8</v>
      </c>
      <c r="I40" s="22">
        <v>107.4</v>
      </c>
      <c r="J40" s="22">
        <v>105.2</v>
      </c>
      <c r="K40" s="22">
        <v>107.4</v>
      </c>
      <c r="L40" s="22">
        <v>105.6</v>
      </c>
      <c r="M40" s="22">
        <v>110</v>
      </c>
      <c r="N40" s="22">
        <v>107.6</v>
      </c>
      <c r="O40" s="22">
        <v>109.5</v>
      </c>
      <c r="P40" s="22">
        <v>104.9</v>
      </c>
      <c r="Q40" s="22">
        <v>74.599999999999994</v>
      </c>
      <c r="R40" s="22">
        <v>67.400000000000006</v>
      </c>
      <c r="S40" s="22">
        <v>84.1</v>
      </c>
      <c r="T40" s="22">
        <v>88.4</v>
      </c>
      <c r="U40" s="22">
        <v>103.8</v>
      </c>
      <c r="V40" s="22">
        <v>106</v>
      </c>
      <c r="W40" s="22">
        <v>106.8</v>
      </c>
      <c r="X40" s="22">
        <v>108.8</v>
      </c>
      <c r="Y40" s="22">
        <v>104.4</v>
      </c>
      <c r="Z40" s="22">
        <v>105.7</v>
      </c>
      <c r="AA40" s="22">
        <v>108.4</v>
      </c>
      <c r="AB40" s="22">
        <v>109.5</v>
      </c>
      <c r="AC40" s="22">
        <v>110.9</v>
      </c>
      <c r="AD40" s="22">
        <v>110.3</v>
      </c>
    </row>
    <row r="41" spans="1:30" ht="52.5" x14ac:dyDescent="0.25">
      <c r="A41" s="6" t="s">
        <v>148</v>
      </c>
      <c r="B41" s="5" t="s">
        <v>25</v>
      </c>
      <c r="C41" s="23">
        <v>101.6</v>
      </c>
      <c r="D41" s="23">
        <v>104.1</v>
      </c>
      <c r="E41" s="23">
        <v>99.7</v>
      </c>
      <c r="F41" s="23">
        <v>101.6</v>
      </c>
      <c r="G41" s="23">
        <v>102.8</v>
      </c>
      <c r="H41" s="23">
        <v>103.8</v>
      </c>
      <c r="I41" s="23">
        <v>107.4</v>
      </c>
      <c r="J41" s="23">
        <v>105.2</v>
      </c>
      <c r="K41" s="23">
        <v>107.4</v>
      </c>
      <c r="L41" s="23">
        <v>105.6</v>
      </c>
      <c r="M41" s="23">
        <v>110</v>
      </c>
      <c r="N41" s="23">
        <v>107.6</v>
      </c>
      <c r="O41" s="23">
        <v>109.5</v>
      </c>
      <c r="P41" s="23">
        <v>104.9</v>
      </c>
      <c r="Q41" s="23">
        <v>74.599999999999994</v>
      </c>
      <c r="R41" s="23">
        <v>67.400000000000006</v>
      </c>
      <c r="S41" s="23">
        <v>84.1</v>
      </c>
      <c r="T41" s="23">
        <v>88.4</v>
      </c>
      <c r="U41" s="23">
        <v>103.8</v>
      </c>
      <c r="V41" s="23">
        <v>106</v>
      </c>
      <c r="W41" s="23">
        <v>106.8</v>
      </c>
      <c r="X41" s="23">
        <v>108.8</v>
      </c>
      <c r="Y41" s="23">
        <v>104.4</v>
      </c>
      <c r="Z41" s="23">
        <v>105.7</v>
      </c>
      <c r="AA41" s="23">
        <v>108.4</v>
      </c>
      <c r="AB41" s="23">
        <v>109.5</v>
      </c>
      <c r="AC41" s="23">
        <v>110.9</v>
      </c>
      <c r="AD41" s="23">
        <v>110.3</v>
      </c>
    </row>
    <row r="42" spans="1:30" ht="42" x14ac:dyDescent="0.25">
      <c r="A42" s="6" t="s">
        <v>149</v>
      </c>
      <c r="B42" s="5" t="s">
        <v>25</v>
      </c>
      <c r="C42" s="22">
        <v>107.5</v>
      </c>
      <c r="D42" s="22">
        <v>107.1</v>
      </c>
      <c r="E42" s="22">
        <v>109</v>
      </c>
      <c r="F42" s="22">
        <v>104</v>
      </c>
      <c r="G42" s="22">
        <v>109.8</v>
      </c>
      <c r="H42" s="22">
        <v>110.2</v>
      </c>
      <c r="I42" s="22">
        <v>108.6</v>
      </c>
      <c r="J42" s="22">
        <v>106.5</v>
      </c>
      <c r="K42" s="22">
        <v>108</v>
      </c>
      <c r="L42" s="22">
        <v>104.6</v>
      </c>
      <c r="M42" s="22">
        <v>104.3</v>
      </c>
      <c r="N42" s="22">
        <v>102.4</v>
      </c>
      <c r="O42" s="22">
        <v>105.6</v>
      </c>
      <c r="P42" s="22">
        <v>104.8</v>
      </c>
      <c r="Q42" s="22">
        <v>68.599999999999994</v>
      </c>
      <c r="R42" s="22">
        <v>51.3</v>
      </c>
      <c r="S42" s="22">
        <v>87.1</v>
      </c>
      <c r="T42" s="22">
        <v>97.5</v>
      </c>
      <c r="U42" s="22">
        <v>100.6</v>
      </c>
      <c r="V42" s="22">
        <v>106.3</v>
      </c>
      <c r="W42" s="22">
        <v>104.7</v>
      </c>
      <c r="X42" s="22">
        <v>109.6</v>
      </c>
      <c r="Y42" s="22">
        <v>110.3</v>
      </c>
      <c r="Z42" s="22">
        <v>109.8</v>
      </c>
      <c r="AA42" s="22">
        <v>114.5</v>
      </c>
      <c r="AB42" s="22">
        <v>113.3</v>
      </c>
      <c r="AC42" s="22">
        <v>114.3</v>
      </c>
      <c r="AD42" s="22">
        <v>117.9</v>
      </c>
    </row>
    <row r="43" spans="1:30" ht="42" x14ac:dyDescent="0.25">
      <c r="A43" s="6" t="s">
        <v>150</v>
      </c>
      <c r="B43" s="5" t="s">
        <v>25</v>
      </c>
      <c r="C43" s="23">
        <v>107.5</v>
      </c>
      <c r="D43" s="23">
        <v>107.1</v>
      </c>
      <c r="E43" s="23">
        <v>109</v>
      </c>
      <c r="F43" s="23">
        <v>104</v>
      </c>
      <c r="G43" s="23">
        <v>109.8</v>
      </c>
      <c r="H43" s="23">
        <v>110.2</v>
      </c>
      <c r="I43" s="23">
        <v>108.6</v>
      </c>
      <c r="J43" s="23">
        <v>106.5</v>
      </c>
      <c r="K43" s="23">
        <v>108</v>
      </c>
      <c r="L43" s="23">
        <v>104.6</v>
      </c>
      <c r="M43" s="23">
        <v>104.3</v>
      </c>
      <c r="N43" s="23">
        <v>102.4</v>
      </c>
      <c r="O43" s="23">
        <v>105.6</v>
      </c>
      <c r="P43" s="23">
        <v>104.8</v>
      </c>
      <c r="Q43" s="23">
        <v>68.599999999999994</v>
      </c>
      <c r="R43" s="23">
        <v>51.3</v>
      </c>
      <c r="S43" s="23">
        <v>87.1</v>
      </c>
      <c r="T43" s="23">
        <v>97.5</v>
      </c>
      <c r="U43" s="23">
        <v>100.6</v>
      </c>
      <c r="V43" s="23">
        <v>106.3</v>
      </c>
      <c r="W43" s="23">
        <v>104.7</v>
      </c>
      <c r="X43" s="23">
        <v>109.6</v>
      </c>
      <c r="Y43" s="23">
        <v>110.3</v>
      </c>
      <c r="Z43" s="23">
        <v>109.8</v>
      </c>
      <c r="AA43" s="23">
        <v>114.5</v>
      </c>
      <c r="AB43" s="23">
        <v>113.3</v>
      </c>
      <c r="AC43" s="23">
        <v>114.3</v>
      </c>
      <c r="AD43" s="23">
        <v>117.9</v>
      </c>
    </row>
    <row r="44" spans="1:30" ht="31.5" x14ac:dyDescent="0.25">
      <c r="A44" s="6" t="s">
        <v>151</v>
      </c>
      <c r="B44" s="5" t="s">
        <v>25</v>
      </c>
      <c r="C44" s="22">
        <v>114</v>
      </c>
      <c r="D44" s="22">
        <v>112.8</v>
      </c>
      <c r="E44" s="22">
        <v>114.9</v>
      </c>
      <c r="F44" s="22">
        <v>109.7</v>
      </c>
      <c r="G44" s="22">
        <v>113.5</v>
      </c>
      <c r="H44" s="22">
        <v>113.1</v>
      </c>
      <c r="I44" s="22">
        <v>111.1</v>
      </c>
      <c r="J44" s="22">
        <v>111.8</v>
      </c>
      <c r="K44" s="22">
        <v>114.3</v>
      </c>
      <c r="L44" s="22">
        <v>110.8</v>
      </c>
      <c r="M44" s="22">
        <v>111.6</v>
      </c>
      <c r="N44" s="22">
        <v>108</v>
      </c>
      <c r="O44" s="22">
        <v>110.4</v>
      </c>
      <c r="P44" s="22">
        <v>111.6</v>
      </c>
      <c r="Q44" s="22">
        <v>68.8</v>
      </c>
      <c r="R44" s="22">
        <v>52.6</v>
      </c>
      <c r="S44" s="22">
        <v>89.9</v>
      </c>
      <c r="T44" s="22">
        <v>96.7</v>
      </c>
      <c r="U44" s="22">
        <v>104.5</v>
      </c>
      <c r="V44" s="22">
        <v>105.9</v>
      </c>
      <c r="W44" s="22">
        <v>103.2</v>
      </c>
      <c r="X44" s="22">
        <v>105.7</v>
      </c>
      <c r="Y44" s="22">
        <v>105.3</v>
      </c>
      <c r="Z44" s="22">
        <v>105.4</v>
      </c>
      <c r="AA44" s="22">
        <v>107.9</v>
      </c>
      <c r="AB44" s="22">
        <v>106.3</v>
      </c>
      <c r="AC44" s="22">
        <v>105.5</v>
      </c>
      <c r="AD44" s="22">
        <v>108.8</v>
      </c>
    </row>
    <row r="45" spans="1:30" ht="31.5" x14ac:dyDescent="0.25">
      <c r="A45" s="6" t="s">
        <v>152</v>
      </c>
      <c r="B45" s="5" t="s">
        <v>25</v>
      </c>
      <c r="C45" s="23">
        <v>114</v>
      </c>
      <c r="D45" s="23">
        <v>112.8</v>
      </c>
      <c r="E45" s="23">
        <v>114.9</v>
      </c>
      <c r="F45" s="23">
        <v>109.7</v>
      </c>
      <c r="G45" s="23">
        <v>113.5</v>
      </c>
      <c r="H45" s="23">
        <v>113.1</v>
      </c>
      <c r="I45" s="23">
        <v>111.1</v>
      </c>
      <c r="J45" s="23">
        <v>111.8</v>
      </c>
      <c r="K45" s="23">
        <v>114.3</v>
      </c>
      <c r="L45" s="23">
        <v>110.8</v>
      </c>
      <c r="M45" s="23">
        <v>111.6</v>
      </c>
      <c r="N45" s="23">
        <v>108</v>
      </c>
      <c r="O45" s="23">
        <v>110.4</v>
      </c>
      <c r="P45" s="23">
        <v>111.6</v>
      </c>
      <c r="Q45" s="23">
        <v>68.8</v>
      </c>
      <c r="R45" s="23">
        <v>52.6</v>
      </c>
      <c r="S45" s="23">
        <v>89.9</v>
      </c>
      <c r="T45" s="23">
        <v>96.7</v>
      </c>
      <c r="U45" s="23">
        <v>104.5</v>
      </c>
      <c r="V45" s="23">
        <v>105.9</v>
      </c>
      <c r="W45" s="23">
        <v>103.2</v>
      </c>
      <c r="X45" s="23">
        <v>105.7</v>
      </c>
      <c r="Y45" s="23">
        <v>105.3</v>
      </c>
      <c r="Z45" s="23">
        <v>105.4</v>
      </c>
      <c r="AA45" s="23">
        <v>107.9</v>
      </c>
      <c r="AB45" s="23">
        <v>106.3</v>
      </c>
      <c r="AC45" s="23">
        <v>105.5</v>
      </c>
      <c r="AD45" s="23">
        <v>108.8</v>
      </c>
    </row>
    <row r="46" spans="1:30" ht="21" x14ac:dyDescent="0.25">
      <c r="A46" s="6" t="s">
        <v>153</v>
      </c>
      <c r="B46" s="5" t="s">
        <v>25</v>
      </c>
      <c r="C46" s="22">
        <v>102.4</v>
      </c>
      <c r="D46" s="22">
        <v>106.8</v>
      </c>
      <c r="E46" s="22">
        <v>105.1</v>
      </c>
      <c r="F46" s="22">
        <v>101.7</v>
      </c>
      <c r="G46" s="22">
        <v>107</v>
      </c>
      <c r="H46" s="22">
        <v>108.9</v>
      </c>
      <c r="I46" s="22">
        <v>105.2</v>
      </c>
      <c r="J46" s="22">
        <v>103.7</v>
      </c>
      <c r="K46" s="22">
        <v>102</v>
      </c>
      <c r="L46" s="22">
        <v>97.1</v>
      </c>
      <c r="M46" s="22">
        <v>100.5</v>
      </c>
      <c r="N46" s="22">
        <v>99.5</v>
      </c>
      <c r="O46" s="22">
        <v>100.4</v>
      </c>
      <c r="P46" s="22">
        <v>100.3</v>
      </c>
      <c r="Q46" s="22">
        <v>41.1</v>
      </c>
      <c r="R46" s="22">
        <v>22.6</v>
      </c>
      <c r="S46" s="22">
        <v>62.2</v>
      </c>
      <c r="T46" s="22">
        <v>81</v>
      </c>
      <c r="U46" s="22">
        <v>91.9</v>
      </c>
      <c r="V46" s="22">
        <v>109.1</v>
      </c>
      <c r="W46" s="22">
        <v>96.6</v>
      </c>
      <c r="X46" s="22">
        <v>101</v>
      </c>
      <c r="Y46" s="22">
        <v>101.7</v>
      </c>
      <c r="Z46" s="22">
        <v>96.7</v>
      </c>
      <c r="AA46" s="22">
        <v>100.2</v>
      </c>
      <c r="AB46" s="22">
        <v>96.3</v>
      </c>
      <c r="AC46" s="22">
        <v>98.7</v>
      </c>
      <c r="AD46" s="22">
        <v>105.3</v>
      </c>
    </row>
    <row r="47" spans="1:30" ht="31.5" x14ac:dyDescent="0.25">
      <c r="A47" s="6" t="s">
        <v>154</v>
      </c>
      <c r="B47" s="5" t="s">
        <v>25</v>
      </c>
      <c r="C47" s="23">
        <v>94.6</v>
      </c>
      <c r="D47" s="23">
        <v>98.2</v>
      </c>
      <c r="E47" s="23">
        <v>94.7</v>
      </c>
      <c r="F47" s="23">
        <v>93.7</v>
      </c>
      <c r="G47" s="23">
        <v>97.9</v>
      </c>
      <c r="H47" s="23">
        <v>95.8</v>
      </c>
      <c r="I47" s="23">
        <v>97</v>
      </c>
      <c r="J47" s="23">
        <v>95.5</v>
      </c>
      <c r="K47" s="23">
        <v>93.8</v>
      </c>
      <c r="L47" s="23">
        <v>85.2</v>
      </c>
      <c r="M47" s="23">
        <v>89.5</v>
      </c>
      <c r="N47" s="23">
        <v>87.9</v>
      </c>
      <c r="O47" s="23">
        <v>90.1</v>
      </c>
      <c r="P47" s="23">
        <v>94.6</v>
      </c>
      <c r="Q47" s="23">
        <v>32.4</v>
      </c>
      <c r="R47" s="23">
        <v>10.7</v>
      </c>
      <c r="S47" s="23">
        <v>40.5</v>
      </c>
      <c r="T47" s="23">
        <v>51.8</v>
      </c>
      <c r="U47" s="23">
        <v>82.5</v>
      </c>
      <c r="V47" s="23">
        <v>89</v>
      </c>
      <c r="W47" s="23">
        <v>87.9</v>
      </c>
      <c r="X47" s="23">
        <v>95.1</v>
      </c>
      <c r="Y47" s="23">
        <v>97.3</v>
      </c>
      <c r="Z47" s="23">
        <v>94.4</v>
      </c>
      <c r="AA47" s="23">
        <v>92.8</v>
      </c>
      <c r="AB47" s="23">
        <v>86.6</v>
      </c>
      <c r="AC47" s="23">
        <v>90.4</v>
      </c>
      <c r="AD47" s="23">
        <v>91.8</v>
      </c>
    </row>
    <row r="48" spans="1:30" ht="21" x14ac:dyDescent="0.25">
      <c r="A48" s="6" t="s">
        <v>155</v>
      </c>
      <c r="B48" s="5" t="s">
        <v>25</v>
      </c>
      <c r="C48" s="22">
        <v>119.3</v>
      </c>
      <c r="D48" s="22">
        <v>121.1</v>
      </c>
      <c r="E48" s="22">
        <v>123.2</v>
      </c>
      <c r="F48" s="22">
        <v>114.5</v>
      </c>
      <c r="G48" s="22">
        <v>120</v>
      </c>
      <c r="H48" s="22">
        <v>119</v>
      </c>
      <c r="I48" s="22">
        <v>124.1</v>
      </c>
      <c r="J48" s="22">
        <v>117.8</v>
      </c>
      <c r="K48" s="22">
        <v>121.5</v>
      </c>
      <c r="L48" s="22">
        <v>123.3</v>
      </c>
      <c r="M48" s="22">
        <v>124.9</v>
      </c>
      <c r="N48" s="22">
        <v>120.5</v>
      </c>
      <c r="O48" s="22">
        <v>124</v>
      </c>
      <c r="P48" s="22">
        <v>126.1</v>
      </c>
      <c r="Q48" s="22">
        <v>55.4</v>
      </c>
      <c r="R48" s="22">
        <v>43.1</v>
      </c>
      <c r="S48" s="22">
        <v>96.1</v>
      </c>
      <c r="T48" s="22">
        <v>114.3</v>
      </c>
      <c r="U48" s="22">
        <v>114</v>
      </c>
      <c r="V48" s="22">
        <v>144.5</v>
      </c>
      <c r="W48" s="22">
        <v>118.4</v>
      </c>
      <c r="X48" s="22">
        <v>117.6</v>
      </c>
      <c r="Y48" s="22">
        <v>114.7</v>
      </c>
      <c r="Z48" s="22">
        <v>99.4</v>
      </c>
      <c r="AA48" s="22">
        <v>118.7</v>
      </c>
      <c r="AB48" s="22">
        <v>112.8</v>
      </c>
      <c r="AC48" s="22">
        <v>111.9</v>
      </c>
      <c r="AD48" s="22">
        <v>130.19999999999999</v>
      </c>
    </row>
    <row r="49" spans="1:30" ht="42" x14ac:dyDescent="0.25">
      <c r="A49" s="6" t="s">
        <v>156</v>
      </c>
      <c r="B49" s="5" t="s">
        <v>25</v>
      </c>
      <c r="C49" s="23">
        <v>112.2</v>
      </c>
      <c r="D49" s="23">
        <v>115.4</v>
      </c>
      <c r="E49" s="23">
        <v>116.4</v>
      </c>
      <c r="F49" s="23">
        <v>114.7</v>
      </c>
      <c r="G49" s="23">
        <v>117.2</v>
      </c>
      <c r="H49" s="23">
        <v>118.3</v>
      </c>
      <c r="I49" s="23">
        <v>121.1</v>
      </c>
      <c r="J49" s="23">
        <v>116.9</v>
      </c>
      <c r="K49" s="23">
        <v>117.6</v>
      </c>
      <c r="L49" s="23">
        <v>118.3</v>
      </c>
      <c r="M49" s="23">
        <v>119.6</v>
      </c>
      <c r="N49" s="23">
        <v>117.4</v>
      </c>
      <c r="O49" s="23">
        <v>122.6</v>
      </c>
      <c r="P49" s="23">
        <v>121.6</v>
      </c>
      <c r="Q49" s="23">
        <v>71.3</v>
      </c>
      <c r="R49" s="23">
        <v>46.8</v>
      </c>
      <c r="S49" s="23">
        <v>85.2</v>
      </c>
      <c r="T49" s="23">
        <v>102.7</v>
      </c>
      <c r="U49" s="23">
        <v>116.5</v>
      </c>
      <c r="V49" s="23">
        <v>121.8</v>
      </c>
      <c r="W49" s="23">
        <v>120.1</v>
      </c>
      <c r="X49" s="23">
        <v>121.4</v>
      </c>
      <c r="Y49" s="23">
        <v>118.9</v>
      </c>
      <c r="Z49" s="23">
        <v>119.9</v>
      </c>
      <c r="AA49" s="23">
        <v>120.3</v>
      </c>
      <c r="AB49" s="23">
        <v>119.7</v>
      </c>
      <c r="AC49" s="23">
        <v>120</v>
      </c>
      <c r="AD49" s="23">
        <v>121.3</v>
      </c>
    </row>
    <row r="50" spans="1:30" ht="13.5" x14ac:dyDescent="0.25">
      <c r="A50" s="6" t="s">
        <v>157</v>
      </c>
      <c r="B50" s="5" t="s">
        <v>25</v>
      </c>
      <c r="C50" s="22">
        <v>101.7</v>
      </c>
      <c r="D50" s="22">
        <v>105.4</v>
      </c>
      <c r="E50" s="22">
        <v>105.2</v>
      </c>
      <c r="F50" s="22">
        <v>103.6</v>
      </c>
      <c r="G50" s="22">
        <v>106.9</v>
      </c>
      <c r="H50" s="22">
        <v>110.5</v>
      </c>
      <c r="I50" s="22">
        <v>108.5</v>
      </c>
      <c r="J50" s="22">
        <v>107.7</v>
      </c>
      <c r="K50" s="22">
        <v>102.3</v>
      </c>
      <c r="L50" s="22">
        <v>100.4</v>
      </c>
      <c r="M50" s="22">
        <v>108</v>
      </c>
      <c r="N50" s="22">
        <v>105.4</v>
      </c>
      <c r="O50" s="22">
        <v>111.1</v>
      </c>
      <c r="P50" s="22">
        <v>107.5</v>
      </c>
      <c r="Q50" s="22">
        <v>51.2</v>
      </c>
      <c r="R50" s="22">
        <v>14.8</v>
      </c>
      <c r="S50" s="22">
        <v>75.900000000000006</v>
      </c>
      <c r="T50" s="22">
        <v>99.2</v>
      </c>
      <c r="U50" s="22">
        <v>106.8</v>
      </c>
      <c r="V50" s="22">
        <v>128.4</v>
      </c>
      <c r="W50" s="22">
        <v>116.4</v>
      </c>
      <c r="X50" s="22">
        <v>121.4</v>
      </c>
      <c r="Y50" s="22">
        <v>110.1</v>
      </c>
      <c r="Z50" s="22">
        <v>113.2</v>
      </c>
      <c r="AA50" s="22">
        <v>116.2</v>
      </c>
      <c r="AB50" s="22">
        <v>112.5</v>
      </c>
      <c r="AC50" s="22">
        <v>112.5</v>
      </c>
      <c r="AD50" s="22">
        <v>112.2</v>
      </c>
    </row>
    <row r="51" spans="1:30" ht="21" x14ac:dyDescent="0.25">
      <c r="A51" s="6" t="s">
        <v>158</v>
      </c>
      <c r="B51" s="5" t="s">
        <v>25</v>
      </c>
      <c r="C51" s="23">
        <v>111.7</v>
      </c>
      <c r="D51" s="23">
        <v>113.3</v>
      </c>
      <c r="E51" s="23">
        <v>118.2</v>
      </c>
      <c r="F51" s="23">
        <v>110.7</v>
      </c>
      <c r="G51" s="23">
        <v>118.7</v>
      </c>
      <c r="H51" s="23">
        <v>119</v>
      </c>
      <c r="I51" s="23">
        <v>119.9</v>
      </c>
      <c r="J51" s="23">
        <v>114.1</v>
      </c>
      <c r="K51" s="23">
        <v>117</v>
      </c>
      <c r="L51" s="23">
        <v>120.4</v>
      </c>
      <c r="M51" s="23">
        <v>118.4</v>
      </c>
      <c r="N51" s="23">
        <v>114.6</v>
      </c>
      <c r="O51" s="23">
        <v>120.7</v>
      </c>
      <c r="P51" s="23">
        <v>118.9</v>
      </c>
      <c r="Q51" s="23">
        <v>60</v>
      </c>
      <c r="R51" s="23">
        <v>35.700000000000003</v>
      </c>
      <c r="S51" s="23">
        <v>71.5</v>
      </c>
      <c r="T51" s="23">
        <v>95.1</v>
      </c>
      <c r="U51" s="23">
        <v>107.1</v>
      </c>
      <c r="V51" s="23">
        <v>114.7</v>
      </c>
      <c r="W51" s="23">
        <v>112</v>
      </c>
      <c r="X51" s="23">
        <v>112</v>
      </c>
      <c r="Y51" s="23">
        <v>112.6</v>
      </c>
      <c r="Z51" s="23">
        <v>111.3</v>
      </c>
      <c r="AA51" s="23">
        <v>116.7</v>
      </c>
      <c r="AB51" s="23">
        <v>119.6</v>
      </c>
      <c r="AC51" s="23">
        <v>118.5</v>
      </c>
      <c r="AD51" s="23">
        <v>122.2</v>
      </c>
    </row>
    <row r="52" spans="1:30" ht="42" x14ac:dyDescent="0.25">
      <c r="A52" s="6" t="s">
        <v>159</v>
      </c>
      <c r="B52" s="5" t="s">
        <v>25</v>
      </c>
      <c r="C52" s="22">
        <v>120.2</v>
      </c>
      <c r="D52" s="22">
        <v>124.1</v>
      </c>
      <c r="E52" s="22">
        <v>124</v>
      </c>
      <c r="F52" s="22">
        <v>125.3</v>
      </c>
      <c r="G52" s="22">
        <v>125</v>
      </c>
      <c r="H52" s="22">
        <v>126.1</v>
      </c>
      <c r="I52" s="22">
        <v>129.80000000000001</v>
      </c>
      <c r="J52" s="22">
        <v>128</v>
      </c>
      <c r="K52" s="22">
        <v>128.5</v>
      </c>
      <c r="L52" s="22">
        <v>131</v>
      </c>
      <c r="M52" s="22">
        <v>127.9</v>
      </c>
      <c r="N52" s="22">
        <v>126.9</v>
      </c>
      <c r="O52" s="22">
        <v>133.6</v>
      </c>
      <c r="P52" s="22">
        <v>134.1</v>
      </c>
      <c r="Q52" s="22">
        <v>95.4</v>
      </c>
      <c r="R52" s="22">
        <v>79.3</v>
      </c>
      <c r="S52" s="22">
        <v>101.8</v>
      </c>
      <c r="T52" s="22">
        <v>114.6</v>
      </c>
      <c r="U52" s="22">
        <v>126.9</v>
      </c>
      <c r="V52" s="22">
        <v>126.5</v>
      </c>
      <c r="W52" s="22">
        <v>128</v>
      </c>
      <c r="X52" s="22">
        <v>128.69999999999999</v>
      </c>
      <c r="Y52" s="22">
        <v>128.19999999999999</v>
      </c>
      <c r="Z52" s="22">
        <v>129.1</v>
      </c>
      <c r="AA52" s="22">
        <v>126</v>
      </c>
      <c r="AB52" s="22">
        <v>124.9</v>
      </c>
      <c r="AC52" s="22">
        <v>127.2</v>
      </c>
      <c r="AD52" s="22">
        <v>128.30000000000001</v>
      </c>
    </row>
    <row r="53" spans="1:30" ht="31.5" x14ac:dyDescent="0.25">
      <c r="A53" s="6" t="s">
        <v>160</v>
      </c>
      <c r="B53" s="5" t="s">
        <v>25</v>
      </c>
      <c r="C53" s="23">
        <v>105.6</v>
      </c>
      <c r="D53" s="23">
        <v>104.7</v>
      </c>
      <c r="E53" s="23">
        <v>104.5</v>
      </c>
      <c r="F53" s="23">
        <v>107.5</v>
      </c>
      <c r="G53" s="23">
        <v>102.9</v>
      </c>
      <c r="H53" s="23">
        <v>105.1</v>
      </c>
      <c r="I53" s="23">
        <v>105.9</v>
      </c>
      <c r="J53" s="23">
        <v>104.1</v>
      </c>
      <c r="K53" s="23">
        <v>102.7</v>
      </c>
      <c r="L53" s="23">
        <v>102.3</v>
      </c>
      <c r="M53" s="23">
        <v>101.7</v>
      </c>
      <c r="N53" s="23">
        <v>98</v>
      </c>
      <c r="O53" s="23">
        <v>99.3</v>
      </c>
      <c r="P53" s="23">
        <v>98.2</v>
      </c>
      <c r="Q53" s="23">
        <v>93.8</v>
      </c>
      <c r="R53" s="23">
        <v>92.8</v>
      </c>
      <c r="S53" s="23">
        <v>97.8</v>
      </c>
      <c r="T53" s="23">
        <v>99.6</v>
      </c>
      <c r="U53" s="23">
        <v>99.4</v>
      </c>
      <c r="V53" s="23">
        <v>104.2</v>
      </c>
      <c r="W53" s="23">
        <v>103.9</v>
      </c>
      <c r="X53" s="23">
        <v>101.1</v>
      </c>
      <c r="Y53" s="23">
        <v>97.4</v>
      </c>
      <c r="Z53" s="23">
        <v>101</v>
      </c>
      <c r="AA53" s="23">
        <v>100.7</v>
      </c>
      <c r="AB53" s="23">
        <v>100.7</v>
      </c>
      <c r="AC53" s="23">
        <v>104.8</v>
      </c>
      <c r="AD53" s="23">
        <v>108.4</v>
      </c>
    </row>
    <row r="54" spans="1:30" ht="31.5" x14ac:dyDescent="0.25">
      <c r="A54" s="6" t="s">
        <v>161</v>
      </c>
      <c r="B54" s="5" t="s">
        <v>25</v>
      </c>
      <c r="C54" s="22">
        <v>105.6</v>
      </c>
      <c r="D54" s="22">
        <v>104.7</v>
      </c>
      <c r="E54" s="22">
        <v>104.5</v>
      </c>
      <c r="F54" s="22">
        <v>107.5</v>
      </c>
      <c r="G54" s="22">
        <v>102.9</v>
      </c>
      <c r="H54" s="22">
        <v>105.1</v>
      </c>
      <c r="I54" s="22">
        <v>105.9</v>
      </c>
      <c r="J54" s="22">
        <v>104.1</v>
      </c>
      <c r="K54" s="22">
        <v>102.7</v>
      </c>
      <c r="L54" s="22">
        <v>102.3</v>
      </c>
      <c r="M54" s="22">
        <v>101.7</v>
      </c>
      <c r="N54" s="22">
        <v>98</v>
      </c>
      <c r="O54" s="22">
        <v>99.3</v>
      </c>
      <c r="P54" s="22">
        <v>98.2</v>
      </c>
      <c r="Q54" s="22">
        <v>93.8</v>
      </c>
      <c r="R54" s="22">
        <v>92.8</v>
      </c>
      <c r="S54" s="22">
        <v>97.8</v>
      </c>
      <c r="T54" s="22">
        <v>99.6</v>
      </c>
      <c r="U54" s="22">
        <v>99.4</v>
      </c>
      <c r="V54" s="22">
        <v>104.2</v>
      </c>
      <c r="W54" s="22">
        <v>103.9</v>
      </c>
      <c r="X54" s="22">
        <v>101.1</v>
      </c>
      <c r="Y54" s="22">
        <v>97.4</v>
      </c>
      <c r="Z54" s="22">
        <v>101</v>
      </c>
      <c r="AA54" s="22">
        <v>100.7</v>
      </c>
      <c r="AB54" s="22">
        <v>100.7</v>
      </c>
      <c r="AC54" s="22">
        <v>104.8</v>
      </c>
      <c r="AD54" s="22">
        <v>108.4</v>
      </c>
    </row>
    <row r="55" spans="1:30" ht="31.5" x14ac:dyDescent="0.25">
      <c r="A55" s="6" t="s">
        <v>162</v>
      </c>
      <c r="B55" s="5" t="s">
        <v>25</v>
      </c>
      <c r="C55" s="23">
        <v>106.2</v>
      </c>
      <c r="D55" s="23">
        <v>101.8</v>
      </c>
      <c r="E55" s="23">
        <v>102</v>
      </c>
      <c r="F55" s="23">
        <v>104.1</v>
      </c>
      <c r="G55" s="23">
        <v>99.2</v>
      </c>
      <c r="H55" s="23">
        <v>103.2</v>
      </c>
      <c r="I55" s="23">
        <v>104.5</v>
      </c>
      <c r="J55" s="23">
        <v>102.4</v>
      </c>
      <c r="K55" s="23">
        <v>101.1</v>
      </c>
      <c r="L55" s="23">
        <v>101.3</v>
      </c>
      <c r="M55" s="23">
        <v>101</v>
      </c>
      <c r="N55" s="23">
        <v>98</v>
      </c>
      <c r="O55" s="23">
        <v>99.7</v>
      </c>
      <c r="P55" s="23">
        <v>102.1</v>
      </c>
      <c r="Q55" s="23">
        <v>89.4</v>
      </c>
      <c r="R55" s="23">
        <v>92.8</v>
      </c>
      <c r="S55" s="23">
        <v>97.5</v>
      </c>
      <c r="T55" s="23">
        <v>98.5</v>
      </c>
      <c r="U55" s="23">
        <v>98.1</v>
      </c>
      <c r="V55" s="23">
        <v>103.1</v>
      </c>
      <c r="W55" s="23">
        <v>102.8</v>
      </c>
      <c r="X55" s="23">
        <v>99.1</v>
      </c>
      <c r="Y55" s="23">
        <v>94.8</v>
      </c>
      <c r="Z55" s="23">
        <v>99.1</v>
      </c>
      <c r="AA55" s="23">
        <v>99.7</v>
      </c>
      <c r="AB55" s="23">
        <v>96.8</v>
      </c>
      <c r="AC55" s="23">
        <v>99.6</v>
      </c>
      <c r="AD55" s="23">
        <v>103.1</v>
      </c>
    </row>
    <row r="56" spans="1:30" ht="31.5" x14ac:dyDescent="0.25">
      <c r="A56" s="6" t="s">
        <v>163</v>
      </c>
      <c r="B56" s="5" t="s">
        <v>25</v>
      </c>
      <c r="C56" s="22">
        <v>116.2</v>
      </c>
      <c r="D56" s="22">
        <v>107.2</v>
      </c>
      <c r="E56" s="22">
        <v>104.4</v>
      </c>
      <c r="F56" s="22">
        <v>122</v>
      </c>
      <c r="G56" s="22">
        <v>125</v>
      </c>
      <c r="H56" s="22">
        <v>114.6</v>
      </c>
      <c r="I56" s="22">
        <v>114.9</v>
      </c>
      <c r="J56" s="22">
        <v>117.2</v>
      </c>
      <c r="K56" s="22">
        <v>110.7</v>
      </c>
      <c r="L56" s="22">
        <v>105.8</v>
      </c>
      <c r="M56" s="22">
        <v>102.2</v>
      </c>
      <c r="N56" s="22">
        <v>97</v>
      </c>
      <c r="O56" s="22">
        <v>106.4</v>
      </c>
      <c r="P56" s="22">
        <v>100.9</v>
      </c>
      <c r="Q56" s="22">
        <v>99.9</v>
      </c>
      <c r="R56" s="22">
        <v>93.9</v>
      </c>
      <c r="S56" s="22">
        <v>95.1</v>
      </c>
      <c r="T56" s="22">
        <v>108.2</v>
      </c>
      <c r="U56" s="22">
        <v>110.2</v>
      </c>
      <c r="V56" s="22">
        <v>115.1</v>
      </c>
      <c r="W56" s="22">
        <v>111.9</v>
      </c>
      <c r="X56" s="22">
        <v>108.3</v>
      </c>
      <c r="Y56" s="22">
        <v>106.3</v>
      </c>
      <c r="Z56" s="22">
        <v>106.9</v>
      </c>
      <c r="AA56" s="22">
        <v>107.6</v>
      </c>
      <c r="AB56" s="22">
        <v>103.6</v>
      </c>
      <c r="AC56" s="22">
        <v>114.5</v>
      </c>
      <c r="AD56" s="22">
        <v>135.5</v>
      </c>
    </row>
    <row r="57" spans="1:30" x14ac:dyDescent="0.2">
      <c r="A57" s="9" t="s">
        <v>164</v>
      </c>
    </row>
    <row r="58" spans="1:30" x14ac:dyDescent="0.2">
      <c r="A58" s="10" t="s">
        <v>51</v>
      </c>
    </row>
    <row r="59" spans="1:30" x14ac:dyDescent="0.2">
      <c r="A59" s="11" t="s">
        <v>165</v>
      </c>
      <c r="B59" s="10" t="s">
        <v>166</v>
      </c>
    </row>
  </sheetData>
  <mergeCells count="7">
    <mergeCell ref="A6:B6"/>
    <mergeCell ref="A3:B3"/>
    <mergeCell ref="C3:AD3"/>
    <mergeCell ref="A4:B4"/>
    <mergeCell ref="C4:AD4"/>
    <mergeCell ref="A5:B5"/>
    <mergeCell ref="C5:AD5"/>
  </mergeCells>
  <hyperlinks>
    <hyperlink ref="A2" r:id="rId1" display="http://dati.istat.it/OECDStat_Metadata/ShowMetadata.ashx?Dataset=DCSC_INDXPRODIND_1&amp;ShowOnWeb=true&amp;Lang=it" xr:uid="{00000000-0004-0000-0200-000000000000}"/>
    <hyperlink ref="C3" r:id="rId2" display="http://dati.istat.it/OECDStat_Metadata/ShowMetadata.ashx?Dataset=DCSC_INDXPRODIND_1&amp;Coords=[TIPO_DATO7].[IND_PROD2]&amp;ShowOnWeb=true&amp;Lang=it" xr:uid="{00000000-0004-0000-0200-000001000000}"/>
    <hyperlink ref="A57" r:id="rId3" display="http://dativ7a.istat.it//index.aspx?DatasetCode=DCSC_INDXPRODIND_1" xr:uid="{00000000-0004-0000-0200-000002000000}"/>
  </hyperlinks>
  <pageMargins left="0.7" right="0.7" top="0.75" bottom="0.75" header="0.3" footer="0.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C00000"/>
  </sheetPr>
  <dimension ref="A1:AA356"/>
  <sheetViews>
    <sheetView topLeftCell="A2" workbookViewId="0">
      <selection activeCell="O3" sqref="O3:Z59"/>
    </sheetView>
  </sheetViews>
  <sheetFormatPr defaultRowHeight="12.75" x14ac:dyDescent="0.2"/>
  <cols>
    <col min="1" max="1" width="27.42578125" customWidth="1"/>
    <col min="2" max="2" width="2.42578125" customWidth="1"/>
    <col min="15" max="15" width="49.85546875" customWidth="1"/>
    <col min="16" max="20" width="7" customWidth="1"/>
    <col min="21" max="26" width="4.5703125" customWidth="1"/>
  </cols>
  <sheetData>
    <row r="1" spans="1:27" hidden="1" x14ac:dyDescent="0.2">
      <c r="A1" s="1" t="e">
        <f ca="1">DotStatQuery(B1)</f>
        <v>#NAME?</v>
      </c>
      <c r="B1" s="1" t="s">
        <v>82</v>
      </c>
    </row>
    <row r="2" spans="1:27" ht="24" thickBot="1" x14ac:dyDescent="0.25">
      <c r="A2" s="2" t="s">
        <v>83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15.75" customHeight="1" thickTop="1" thickBot="1" x14ac:dyDescent="0.25">
      <c r="A3" s="65" t="s">
        <v>84</v>
      </c>
      <c r="B3" s="66"/>
      <c r="C3" s="70" t="s">
        <v>85</v>
      </c>
      <c r="D3" s="71"/>
      <c r="E3" s="71"/>
      <c r="F3" s="71"/>
      <c r="G3" s="71"/>
      <c r="H3" s="71"/>
      <c r="I3" s="71"/>
      <c r="J3" s="72"/>
      <c r="N3" s="40"/>
      <c r="O3" s="78" t="s">
        <v>175</v>
      </c>
      <c r="P3" s="81" t="s">
        <v>179</v>
      </c>
      <c r="Q3" s="81"/>
      <c r="R3" s="81"/>
      <c r="S3" s="81"/>
      <c r="T3" s="81"/>
      <c r="U3" s="81"/>
      <c r="V3" s="81"/>
      <c r="W3" s="81"/>
      <c r="X3" s="81"/>
      <c r="Y3" s="81"/>
      <c r="Z3" s="82"/>
      <c r="AA3" s="40"/>
    </row>
    <row r="4" spans="1:27" ht="15.75" customHeight="1" thickBot="1" x14ac:dyDescent="0.25">
      <c r="A4" s="65" t="s">
        <v>2</v>
      </c>
      <c r="B4" s="66"/>
      <c r="C4" s="67" t="s">
        <v>3</v>
      </c>
      <c r="D4" s="68"/>
      <c r="E4" s="68"/>
      <c r="F4" s="68"/>
      <c r="G4" s="68"/>
      <c r="H4" s="68"/>
      <c r="I4" s="68"/>
      <c r="J4" s="69"/>
      <c r="N4" s="40"/>
      <c r="O4" s="79"/>
      <c r="P4" s="83"/>
      <c r="Q4" s="83"/>
      <c r="R4" s="83"/>
      <c r="S4" s="83"/>
      <c r="T4" s="83"/>
      <c r="U4" s="83"/>
      <c r="V4" s="83"/>
      <c r="W4" s="83"/>
      <c r="X4" s="83"/>
      <c r="Y4" s="83"/>
      <c r="Z4" s="84"/>
      <c r="AA4" s="40"/>
    </row>
    <row r="5" spans="1:27" ht="15.75" customHeight="1" thickBot="1" x14ac:dyDescent="0.25">
      <c r="A5" s="65" t="s">
        <v>4</v>
      </c>
      <c r="B5" s="66"/>
      <c r="C5" s="67" t="s">
        <v>5</v>
      </c>
      <c r="D5" s="68"/>
      <c r="E5" s="68"/>
      <c r="F5" s="68"/>
      <c r="G5" s="68"/>
      <c r="H5" s="68"/>
      <c r="I5" s="68"/>
      <c r="J5" s="69"/>
      <c r="N5" s="40"/>
      <c r="O5" s="79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  <c r="AA5" s="40"/>
    </row>
    <row r="6" spans="1:27" ht="35.25" customHeight="1" thickBot="1" x14ac:dyDescent="0.25">
      <c r="A6" s="60" t="s">
        <v>14</v>
      </c>
      <c r="B6" s="61"/>
      <c r="C6" s="3" t="s">
        <v>86</v>
      </c>
      <c r="D6" s="3" t="s">
        <v>87</v>
      </c>
      <c r="E6" s="3" t="s">
        <v>88</v>
      </c>
      <c r="F6" s="3" t="s">
        <v>89</v>
      </c>
      <c r="G6" s="3" t="s">
        <v>110</v>
      </c>
      <c r="H6" s="3" t="s">
        <v>111</v>
      </c>
      <c r="I6" s="3" t="s">
        <v>112</v>
      </c>
      <c r="J6" s="3" t="s">
        <v>113</v>
      </c>
      <c r="N6" s="40"/>
      <c r="O6" s="79"/>
      <c r="P6" s="85" t="s">
        <v>180</v>
      </c>
      <c r="Q6" s="85" t="s">
        <v>181</v>
      </c>
      <c r="R6" s="85" t="s">
        <v>182</v>
      </c>
      <c r="S6" s="85" t="s">
        <v>183</v>
      </c>
      <c r="T6" s="86" t="s">
        <v>167</v>
      </c>
      <c r="U6" s="87" t="s">
        <v>168</v>
      </c>
      <c r="V6" s="88"/>
      <c r="W6" s="88"/>
      <c r="X6" s="87" t="s">
        <v>169</v>
      </c>
      <c r="Y6" s="88"/>
      <c r="Z6" s="89"/>
      <c r="AA6" s="40"/>
    </row>
    <row r="7" spans="1:27" ht="63" customHeight="1" thickBot="1" x14ac:dyDescent="0.3">
      <c r="A7" s="4" t="s">
        <v>114</v>
      </c>
      <c r="B7" s="5" t="s">
        <v>25</v>
      </c>
      <c r="C7" s="5" t="s">
        <v>25</v>
      </c>
      <c r="D7" s="5" t="s">
        <v>25</v>
      </c>
      <c r="E7" s="5" t="s">
        <v>25</v>
      </c>
      <c r="F7" s="5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N7" s="40"/>
      <c r="O7" s="80"/>
      <c r="P7" s="90"/>
      <c r="Q7" s="90"/>
      <c r="R7" s="90"/>
      <c r="S7" s="90"/>
      <c r="T7" s="91"/>
      <c r="U7" s="57" t="s">
        <v>170</v>
      </c>
      <c r="V7" s="57" t="s">
        <v>171</v>
      </c>
      <c r="W7" s="57" t="s">
        <v>172</v>
      </c>
      <c r="X7" s="57" t="s">
        <v>170</v>
      </c>
      <c r="Y7" s="57" t="s">
        <v>171</v>
      </c>
      <c r="Z7" s="58" t="s">
        <v>172</v>
      </c>
      <c r="AA7" s="40"/>
    </row>
    <row r="8" spans="1:27" ht="29.25" customHeight="1" thickTop="1" thickBot="1" x14ac:dyDescent="0.3">
      <c r="A8" s="6" t="s">
        <v>115</v>
      </c>
      <c r="B8" s="5" t="s">
        <v>25</v>
      </c>
      <c r="C8" s="22">
        <v>84.3</v>
      </c>
      <c r="D8" s="22">
        <v>87.2</v>
      </c>
      <c r="E8" s="22">
        <v>92</v>
      </c>
      <c r="F8" s="22">
        <v>90.1</v>
      </c>
      <c r="G8" s="22">
        <v>81.8</v>
      </c>
      <c r="H8" s="22">
        <v>75.3</v>
      </c>
      <c r="I8" s="22">
        <v>76.900000000000006</v>
      </c>
      <c r="J8" s="22">
        <v>69</v>
      </c>
      <c r="N8" s="40"/>
      <c r="O8" s="95" t="s">
        <v>115</v>
      </c>
      <c r="P8" s="98">
        <f>G8/C8-1</f>
        <v>-2.9655990510083052E-2</v>
      </c>
      <c r="Q8" s="98">
        <f t="shared" ref="Q8:S23" si="0">H8/D8-1</f>
        <v>-0.13646788990825698</v>
      </c>
      <c r="R8" s="98">
        <f t="shared" si="0"/>
        <v>-0.16413043478260858</v>
      </c>
      <c r="S8" s="98">
        <f t="shared" si="0"/>
        <v>-0.23418423973362923</v>
      </c>
      <c r="T8" s="98">
        <f>AVERAGE(P8:S8)</f>
        <v>-0.14110963873364446</v>
      </c>
      <c r="U8" s="92" t="str">
        <f>IF(T8&gt;-0.02, "+", "-")</f>
        <v>-</v>
      </c>
      <c r="V8" s="92" t="str">
        <f t="shared" ref="V8:V56" si="1">IF(T8&gt;-0.05, "+", "-")</f>
        <v>-</v>
      </c>
      <c r="W8" s="92" t="str">
        <f>IF(T8&gt;-0.08, "+", "-")</f>
        <v>-</v>
      </c>
      <c r="X8" s="92" t="str">
        <f>IF(S8&gt;-0.02, "+", "-")</f>
        <v>-</v>
      </c>
      <c r="Y8" s="92" t="str">
        <f>IF(S8&gt;-0.05, "+", "-")</f>
        <v>-</v>
      </c>
      <c r="Z8" s="92" t="str">
        <f>IF(S8&gt;-0.08, "+", "-")</f>
        <v>-</v>
      </c>
      <c r="AA8" s="40"/>
    </row>
    <row r="9" spans="1:27" ht="29.25" customHeight="1" thickBot="1" x14ac:dyDescent="0.3">
      <c r="A9" s="6" t="s">
        <v>116</v>
      </c>
      <c r="B9" s="5" t="s">
        <v>25</v>
      </c>
      <c r="C9" s="23">
        <v>77.400000000000006</v>
      </c>
      <c r="D9" s="23">
        <v>76.3</v>
      </c>
      <c r="E9" s="23">
        <v>73.7</v>
      </c>
      <c r="F9" s="23">
        <v>77.3</v>
      </c>
      <c r="G9" s="23">
        <v>65.099999999999994</v>
      </c>
      <c r="H9" s="23">
        <v>64.5</v>
      </c>
      <c r="I9" s="23">
        <v>61.5</v>
      </c>
      <c r="J9" s="23">
        <v>55.3</v>
      </c>
      <c r="N9" s="40"/>
      <c r="O9" s="96" t="s">
        <v>116</v>
      </c>
      <c r="P9" s="99">
        <f t="shared" ref="P9:S56" si="2">G9/C9-1</f>
        <v>-0.15891472868217071</v>
      </c>
      <c r="Q9" s="99">
        <f t="shared" si="0"/>
        <v>-0.15465268676277844</v>
      </c>
      <c r="R9" s="99">
        <f t="shared" si="0"/>
        <v>-0.16553595658073272</v>
      </c>
      <c r="S9" s="99">
        <f t="shared" si="0"/>
        <v>-0.28460543337645539</v>
      </c>
      <c r="T9" s="99">
        <f t="shared" ref="T9:T56" si="3">AVERAGE(P9:S9)</f>
        <v>-0.19092720135053431</v>
      </c>
      <c r="U9" s="93" t="str">
        <f t="shared" ref="U9:U56" si="4">IF(T9&gt;-0.02, "+", "-")</f>
        <v>-</v>
      </c>
      <c r="V9" s="93" t="str">
        <f t="shared" si="1"/>
        <v>-</v>
      </c>
      <c r="W9" s="93" t="str">
        <f t="shared" ref="W9:W56" si="5">IF(T9&gt;-0.08, "+", "-")</f>
        <v>-</v>
      </c>
      <c r="X9" s="93" t="str">
        <f t="shared" ref="X9:X56" si="6">IF(S9&gt;-0.02, "+", "-")</f>
        <v>-</v>
      </c>
      <c r="Y9" s="93" t="str">
        <f t="shared" ref="Y9:Y56" si="7">IF(S9&gt;-0.05, "+", "-")</f>
        <v>-</v>
      </c>
      <c r="Z9" s="93" t="str">
        <f t="shared" ref="Z9:Z56" si="8">IF(S9&gt;-0.08, "+", "-")</f>
        <v>-</v>
      </c>
      <c r="AA9" s="40"/>
    </row>
    <row r="10" spans="1:27" ht="24.75" hidden="1" customHeight="1" thickBot="1" x14ac:dyDescent="0.3">
      <c r="A10" s="6" t="s">
        <v>117</v>
      </c>
      <c r="B10" s="5" t="s">
        <v>25</v>
      </c>
      <c r="C10" s="22">
        <v>80.900000000000006</v>
      </c>
      <c r="D10" s="22">
        <v>81.400000000000006</v>
      </c>
      <c r="E10" s="22">
        <v>77.900000000000006</v>
      </c>
      <c r="F10" s="22">
        <v>81.7</v>
      </c>
      <c r="G10" s="22">
        <v>107</v>
      </c>
      <c r="H10" s="22">
        <v>102.5</v>
      </c>
      <c r="I10" s="22">
        <v>91.1</v>
      </c>
      <c r="J10" s="22">
        <v>71.5</v>
      </c>
      <c r="N10" s="40"/>
      <c r="O10" s="49" t="s">
        <v>117</v>
      </c>
      <c r="P10" s="50">
        <f t="shared" si="2"/>
        <v>0.322620519159456</v>
      </c>
      <c r="Q10" s="50">
        <f t="shared" si="0"/>
        <v>0.25921375921375911</v>
      </c>
      <c r="R10" s="50">
        <f t="shared" si="0"/>
        <v>0.16944801026957612</v>
      </c>
      <c r="S10" s="50">
        <f t="shared" si="0"/>
        <v>-0.12484700122399028</v>
      </c>
      <c r="T10" s="50">
        <f t="shared" si="3"/>
        <v>0.15660882185470024</v>
      </c>
      <c r="U10" s="51" t="str">
        <f t="shared" si="4"/>
        <v>+</v>
      </c>
      <c r="V10" s="51" t="str">
        <f t="shared" si="1"/>
        <v>+</v>
      </c>
      <c r="W10" s="51" t="str">
        <f t="shared" si="5"/>
        <v>+</v>
      </c>
      <c r="X10" s="52" t="str">
        <f t="shared" si="6"/>
        <v>-</v>
      </c>
      <c r="Y10" s="52" t="str">
        <f t="shared" si="7"/>
        <v>-</v>
      </c>
      <c r="Z10" s="52" t="str">
        <f t="shared" si="8"/>
        <v>-</v>
      </c>
      <c r="AA10" s="40"/>
    </row>
    <row r="11" spans="1:27" ht="29.25" customHeight="1" thickBot="1" x14ac:dyDescent="0.3">
      <c r="A11" s="6" t="s">
        <v>118</v>
      </c>
      <c r="B11" s="5" t="s">
        <v>25</v>
      </c>
      <c r="C11" s="23">
        <v>78.7</v>
      </c>
      <c r="D11" s="23">
        <v>76.400000000000006</v>
      </c>
      <c r="E11" s="23">
        <v>74.599999999999994</v>
      </c>
      <c r="F11" s="23">
        <v>76.8</v>
      </c>
      <c r="G11" s="23">
        <v>58.7</v>
      </c>
      <c r="H11" s="23">
        <v>57.8</v>
      </c>
      <c r="I11" s="23">
        <v>57.2</v>
      </c>
      <c r="J11" s="23">
        <v>52.5</v>
      </c>
      <c r="N11" s="40"/>
      <c r="O11" s="96" t="s">
        <v>118</v>
      </c>
      <c r="P11" s="99">
        <f t="shared" si="2"/>
        <v>-0.25412960609911051</v>
      </c>
      <c r="Q11" s="99">
        <f t="shared" si="0"/>
        <v>-0.24345549738219907</v>
      </c>
      <c r="R11" s="99">
        <f t="shared" si="0"/>
        <v>-0.23324396782841816</v>
      </c>
      <c r="S11" s="99">
        <f t="shared" si="0"/>
        <v>-0.31640625</v>
      </c>
      <c r="T11" s="99">
        <f t="shared" si="3"/>
        <v>-0.26180883032743196</v>
      </c>
      <c r="U11" s="93" t="str">
        <f t="shared" si="4"/>
        <v>-</v>
      </c>
      <c r="V11" s="93" t="str">
        <f t="shared" si="1"/>
        <v>-</v>
      </c>
      <c r="W11" s="93" t="str">
        <f t="shared" si="5"/>
        <v>-</v>
      </c>
      <c r="X11" s="93" t="str">
        <f t="shared" si="6"/>
        <v>-</v>
      </c>
      <c r="Y11" s="93" t="str">
        <f t="shared" si="7"/>
        <v>-</v>
      </c>
      <c r="Z11" s="93" t="str">
        <f t="shared" si="8"/>
        <v>-</v>
      </c>
      <c r="AA11" s="40"/>
    </row>
    <row r="12" spans="1:27" ht="29.25" customHeight="1" thickBot="1" x14ac:dyDescent="0.3">
      <c r="A12" s="6" t="s">
        <v>119</v>
      </c>
      <c r="B12" s="5" t="s">
        <v>25</v>
      </c>
      <c r="C12" s="22">
        <v>102.1</v>
      </c>
      <c r="D12" s="22">
        <v>120.4</v>
      </c>
      <c r="E12" s="22">
        <v>136.5</v>
      </c>
      <c r="F12" s="22">
        <v>115.9</v>
      </c>
      <c r="G12" s="22">
        <v>124.6</v>
      </c>
      <c r="H12" s="22">
        <v>109.8</v>
      </c>
      <c r="I12" s="22">
        <v>114.4</v>
      </c>
      <c r="J12" s="22">
        <v>92.5</v>
      </c>
      <c r="N12" s="40"/>
      <c r="O12" s="96" t="s">
        <v>119</v>
      </c>
      <c r="P12" s="99">
        <f t="shared" si="2"/>
        <v>0.2203721841332027</v>
      </c>
      <c r="Q12" s="99">
        <f t="shared" si="0"/>
        <v>-8.8039867109634629E-2</v>
      </c>
      <c r="R12" s="99">
        <f t="shared" si="0"/>
        <v>-0.16190476190476188</v>
      </c>
      <c r="S12" s="99">
        <f t="shared" si="0"/>
        <v>-0.20189818809318383</v>
      </c>
      <c r="T12" s="99">
        <f t="shared" si="3"/>
        <v>-5.7867658243594411E-2</v>
      </c>
      <c r="U12" s="93" t="str">
        <f t="shared" si="4"/>
        <v>-</v>
      </c>
      <c r="V12" s="93" t="str">
        <f t="shared" si="1"/>
        <v>-</v>
      </c>
      <c r="W12" s="94" t="str">
        <f t="shared" si="5"/>
        <v>+</v>
      </c>
      <c r="X12" s="93" t="str">
        <f t="shared" si="6"/>
        <v>-</v>
      </c>
      <c r="Y12" s="93" t="str">
        <f t="shared" si="7"/>
        <v>-</v>
      </c>
      <c r="Z12" s="93" t="str">
        <f t="shared" si="8"/>
        <v>-</v>
      </c>
      <c r="AA12" s="40"/>
    </row>
    <row r="13" spans="1:27" ht="29.25" customHeight="1" thickBot="1" x14ac:dyDescent="0.3">
      <c r="A13" s="6" t="s">
        <v>120</v>
      </c>
      <c r="B13" s="5" t="s">
        <v>25</v>
      </c>
      <c r="C13" s="23">
        <v>103.7</v>
      </c>
      <c r="D13" s="23">
        <v>124.8</v>
      </c>
      <c r="E13" s="23">
        <v>142.69999999999999</v>
      </c>
      <c r="F13" s="23">
        <v>120.6</v>
      </c>
      <c r="G13" s="23">
        <v>126.9</v>
      </c>
      <c r="H13" s="23">
        <v>108.9</v>
      </c>
      <c r="I13" s="23">
        <v>115.8</v>
      </c>
      <c r="J13" s="23">
        <v>89.3</v>
      </c>
      <c r="N13" s="40"/>
      <c r="O13" s="96" t="s">
        <v>120</v>
      </c>
      <c r="P13" s="99">
        <f t="shared" si="2"/>
        <v>0.22372227579556414</v>
      </c>
      <c r="Q13" s="99">
        <f t="shared" si="0"/>
        <v>-0.12740384615384603</v>
      </c>
      <c r="R13" s="99">
        <f t="shared" si="0"/>
        <v>-0.18850735809390329</v>
      </c>
      <c r="S13" s="99">
        <f t="shared" si="0"/>
        <v>-0.2595356550580431</v>
      </c>
      <c r="T13" s="99">
        <f t="shared" si="3"/>
        <v>-8.7931145877557071E-2</v>
      </c>
      <c r="U13" s="93" t="str">
        <f t="shared" si="4"/>
        <v>-</v>
      </c>
      <c r="V13" s="93" t="str">
        <f t="shared" si="1"/>
        <v>-</v>
      </c>
      <c r="W13" s="93" t="str">
        <f t="shared" si="5"/>
        <v>-</v>
      </c>
      <c r="X13" s="93" t="str">
        <f t="shared" si="6"/>
        <v>-</v>
      </c>
      <c r="Y13" s="93" t="str">
        <f t="shared" si="7"/>
        <v>-</v>
      </c>
      <c r="Z13" s="93" t="str">
        <f t="shared" si="8"/>
        <v>-</v>
      </c>
      <c r="AA13" s="40"/>
    </row>
    <row r="14" spans="1:27" ht="24.75" hidden="1" customHeight="1" thickBot="1" x14ac:dyDescent="0.3">
      <c r="A14" s="6" t="s">
        <v>121</v>
      </c>
      <c r="B14" s="5" t="s">
        <v>25</v>
      </c>
      <c r="C14" s="22">
        <v>98.2</v>
      </c>
      <c r="D14" s="22">
        <v>93.4</v>
      </c>
      <c r="E14" s="22">
        <v>102.7</v>
      </c>
      <c r="F14" s="22">
        <v>87.7</v>
      </c>
      <c r="G14" s="22">
        <v>111</v>
      </c>
      <c r="H14" s="22">
        <v>111.1</v>
      </c>
      <c r="I14" s="22">
        <v>107.9</v>
      </c>
      <c r="J14" s="22">
        <v>113.1</v>
      </c>
      <c r="N14" s="40"/>
      <c r="O14" s="53" t="s">
        <v>121</v>
      </c>
      <c r="P14" s="54">
        <f t="shared" si="2"/>
        <v>0.13034623217922614</v>
      </c>
      <c r="Q14" s="54">
        <f t="shared" si="0"/>
        <v>0.18950749464668082</v>
      </c>
      <c r="R14" s="54">
        <f t="shared" si="0"/>
        <v>5.0632911392405111E-2</v>
      </c>
      <c r="S14" s="54">
        <f t="shared" si="0"/>
        <v>0.28962371721778779</v>
      </c>
      <c r="T14" s="54">
        <f t="shared" si="3"/>
        <v>0.16502758885902497</v>
      </c>
      <c r="U14" s="55" t="str">
        <f t="shared" si="4"/>
        <v>+</v>
      </c>
      <c r="V14" s="55" t="str">
        <f t="shared" si="1"/>
        <v>+</v>
      </c>
      <c r="W14" s="55" t="str">
        <f t="shared" si="5"/>
        <v>+</v>
      </c>
      <c r="X14" s="55" t="str">
        <f t="shared" si="6"/>
        <v>+</v>
      </c>
      <c r="Y14" s="55" t="str">
        <f t="shared" si="7"/>
        <v>+</v>
      </c>
      <c r="Z14" s="55" t="str">
        <f t="shared" si="8"/>
        <v>+</v>
      </c>
      <c r="AA14" s="40"/>
    </row>
    <row r="15" spans="1:27" ht="24.75" hidden="1" customHeight="1" thickBot="1" x14ac:dyDescent="0.3">
      <c r="A15" s="6" t="s">
        <v>122</v>
      </c>
      <c r="B15" s="5" t="s">
        <v>25</v>
      </c>
      <c r="C15" s="23">
        <v>105.9</v>
      </c>
      <c r="D15" s="23">
        <v>107.2</v>
      </c>
      <c r="E15" s="23">
        <v>106.3</v>
      </c>
      <c r="F15" s="23">
        <v>104.9</v>
      </c>
      <c r="G15" s="23">
        <v>102.5</v>
      </c>
      <c r="H15" s="23">
        <v>102.9</v>
      </c>
      <c r="I15" s="23">
        <v>103</v>
      </c>
      <c r="J15" s="23">
        <v>104.7</v>
      </c>
      <c r="N15" s="40"/>
      <c r="O15" s="24" t="s">
        <v>122</v>
      </c>
      <c r="P15" s="25">
        <f t="shared" si="2"/>
        <v>-3.2105760151086016E-2</v>
      </c>
      <c r="Q15" s="25">
        <f t="shared" si="0"/>
        <v>-4.0111940298507398E-2</v>
      </c>
      <c r="R15" s="25">
        <f t="shared" si="0"/>
        <v>-3.1044214487300104E-2</v>
      </c>
      <c r="S15" s="25">
        <f t="shared" si="0"/>
        <v>-1.9065776930410339E-3</v>
      </c>
      <c r="T15" s="25">
        <f t="shared" si="3"/>
        <v>-2.6292123157483638E-2</v>
      </c>
      <c r="U15" s="43" t="str">
        <f t="shared" si="4"/>
        <v>-</v>
      </c>
      <c r="V15" s="26" t="str">
        <f t="shared" si="1"/>
        <v>+</v>
      </c>
      <c r="W15" s="26" t="str">
        <f t="shared" si="5"/>
        <v>+</v>
      </c>
      <c r="X15" s="26" t="str">
        <f t="shared" si="6"/>
        <v>+</v>
      </c>
      <c r="Y15" s="26" t="str">
        <f t="shared" si="7"/>
        <v>+</v>
      </c>
      <c r="Z15" s="26" t="str">
        <f t="shared" si="8"/>
        <v>+</v>
      </c>
      <c r="AA15" s="40"/>
    </row>
    <row r="16" spans="1:27" ht="24.75" hidden="1" customHeight="1" thickBot="1" x14ac:dyDescent="0.3">
      <c r="A16" s="6" t="s">
        <v>123</v>
      </c>
      <c r="B16" s="5" t="s">
        <v>25</v>
      </c>
      <c r="C16" s="22">
        <v>106.7</v>
      </c>
      <c r="D16" s="22">
        <v>108.2</v>
      </c>
      <c r="E16" s="22">
        <v>110.8</v>
      </c>
      <c r="F16" s="22">
        <v>110.5</v>
      </c>
      <c r="G16" s="22">
        <v>108.2</v>
      </c>
      <c r="H16" s="22">
        <v>108.9</v>
      </c>
      <c r="I16" s="22">
        <v>111</v>
      </c>
      <c r="J16" s="22">
        <v>110.8</v>
      </c>
      <c r="N16" s="40"/>
      <c r="O16" s="24" t="s">
        <v>123</v>
      </c>
      <c r="P16" s="25">
        <f t="shared" si="2"/>
        <v>1.4058106841611906E-2</v>
      </c>
      <c r="Q16" s="25">
        <f t="shared" si="0"/>
        <v>6.4695009242143886E-3</v>
      </c>
      <c r="R16" s="25">
        <f t="shared" si="0"/>
        <v>1.8050541516245744E-3</v>
      </c>
      <c r="S16" s="25">
        <f t="shared" si="0"/>
        <v>2.7149321266968229E-3</v>
      </c>
      <c r="T16" s="25">
        <f t="shared" si="3"/>
        <v>6.261898511036923E-3</v>
      </c>
      <c r="U16" s="26" t="str">
        <f t="shared" si="4"/>
        <v>+</v>
      </c>
      <c r="V16" s="26" t="str">
        <f t="shared" si="1"/>
        <v>+</v>
      </c>
      <c r="W16" s="26" t="str">
        <f t="shared" si="5"/>
        <v>+</v>
      </c>
      <c r="X16" s="26" t="str">
        <f t="shared" si="6"/>
        <v>+</v>
      </c>
      <c r="Y16" s="26" t="str">
        <f t="shared" si="7"/>
        <v>+</v>
      </c>
      <c r="Z16" s="26" t="str">
        <f t="shared" si="8"/>
        <v>+</v>
      </c>
      <c r="AA16" s="40"/>
    </row>
    <row r="17" spans="1:27" ht="24.75" hidden="1" customHeight="1" thickBot="1" x14ac:dyDescent="0.3">
      <c r="A17" s="6" t="s">
        <v>124</v>
      </c>
      <c r="B17" s="5" t="s">
        <v>25</v>
      </c>
      <c r="C17" s="23">
        <v>105.1</v>
      </c>
      <c r="D17" s="23">
        <v>106</v>
      </c>
      <c r="E17" s="23">
        <v>106.5</v>
      </c>
      <c r="F17" s="23">
        <v>106.7</v>
      </c>
      <c r="G17" s="23">
        <v>105.9</v>
      </c>
      <c r="H17" s="23">
        <v>106.6</v>
      </c>
      <c r="I17" s="23">
        <v>106.1</v>
      </c>
      <c r="J17" s="23">
        <v>105.7</v>
      </c>
      <c r="N17" s="40"/>
      <c r="O17" s="24" t="s">
        <v>124</v>
      </c>
      <c r="P17" s="25">
        <f t="shared" si="2"/>
        <v>7.6117982873455947E-3</v>
      </c>
      <c r="Q17" s="25">
        <f t="shared" si="0"/>
        <v>5.6603773584904538E-3</v>
      </c>
      <c r="R17" s="25">
        <f t="shared" si="0"/>
        <v>-3.755868544600971E-3</v>
      </c>
      <c r="S17" s="25">
        <f t="shared" si="0"/>
        <v>-9.3720712277413076E-3</v>
      </c>
      <c r="T17" s="25">
        <f t="shared" si="3"/>
        <v>3.6058968373442468E-5</v>
      </c>
      <c r="U17" s="26" t="str">
        <f t="shared" si="4"/>
        <v>+</v>
      </c>
      <c r="V17" s="26" t="str">
        <f t="shared" si="1"/>
        <v>+</v>
      </c>
      <c r="W17" s="26" t="str">
        <f t="shared" si="5"/>
        <v>+</v>
      </c>
      <c r="X17" s="26" t="str">
        <f t="shared" si="6"/>
        <v>+</v>
      </c>
      <c r="Y17" s="26" t="str">
        <f t="shared" si="7"/>
        <v>+</v>
      </c>
      <c r="Z17" s="26" t="str">
        <f t="shared" si="8"/>
        <v>+</v>
      </c>
      <c r="AA17" s="40"/>
    </row>
    <row r="18" spans="1:27" ht="24.75" hidden="1" customHeight="1" thickBot="1" x14ac:dyDescent="0.3">
      <c r="A18" s="6" t="s">
        <v>125</v>
      </c>
      <c r="B18" s="5" t="s">
        <v>25</v>
      </c>
      <c r="C18" s="22">
        <v>111.5</v>
      </c>
      <c r="D18" s="22">
        <v>118.7</v>
      </c>
      <c r="E18" s="22">
        <v>119.9</v>
      </c>
      <c r="F18" s="22">
        <v>116.3</v>
      </c>
      <c r="G18" s="22">
        <v>116.3</v>
      </c>
      <c r="H18" s="22">
        <v>115.2</v>
      </c>
      <c r="I18" s="22">
        <v>114.2</v>
      </c>
      <c r="J18" s="22">
        <v>120</v>
      </c>
      <c r="N18" s="40"/>
      <c r="O18" s="24" t="s">
        <v>125</v>
      </c>
      <c r="P18" s="25">
        <f t="shared" si="2"/>
        <v>4.3049327354260036E-2</v>
      </c>
      <c r="Q18" s="25">
        <f t="shared" si="0"/>
        <v>-2.9486099410278022E-2</v>
      </c>
      <c r="R18" s="25">
        <f t="shared" si="0"/>
        <v>-4.7539616346955804E-2</v>
      </c>
      <c r="S18" s="25">
        <f t="shared" si="0"/>
        <v>3.1814273430782469E-2</v>
      </c>
      <c r="T18" s="25">
        <f t="shared" si="3"/>
        <v>-5.4052874304783005E-4</v>
      </c>
      <c r="U18" s="26" t="str">
        <f t="shared" si="4"/>
        <v>+</v>
      </c>
      <c r="V18" s="26" t="str">
        <f t="shared" si="1"/>
        <v>+</v>
      </c>
      <c r="W18" s="26" t="str">
        <f t="shared" si="5"/>
        <v>+</v>
      </c>
      <c r="X18" s="26" t="str">
        <f t="shared" si="6"/>
        <v>+</v>
      </c>
      <c r="Y18" s="26" t="str">
        <f t="shared" si="7"/>
        <v>+</v>
      </c>
      <c r="Z18" s="26" t="str">
        <f t="shared" si="8"/>
        <v>+</v>
      </c>
      <c r="AA18" s="40"/>
    </row>
    <row r="19" spans="1:27" ht="24.75" hidden="1" customHeight="1" thickBot="1" x14ac:dyDescent="0.3">
      <c r="A19" s="6" t="s">
        <v>126</v>
      </c>
      <c r="B19" s="5" t="s">
        <v>25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N19" s="40"/>
      <c r="O19" s="45" t="s">
        <v>126</v>
      </c>
      <c r="P19" s="46"/>
      <c r="Q19" s="46"/>
      <c r="R19" s="46"/>
      <c r="S19" s="46"/>
      <c r="T19" s="46"/>
      <c r="U19" s="47"/>
      <c r="V19" s="47"/>
      <c r="W19" s="47"/>
      <c r="X19" s="47"/>
      <c r="Y19" s="47"/>
      <c r="Z19" s="47"/>
      <c r="AA19" s="40"/>
    </row>
    <row r="20" spans="1:27" ht="29.25" customHeight="1" thickBot="1" x14ac:dyDescent="0.3">
      <c r="A20" s="6" t="s">
        <v>127</v>
      </c>
      <c r="B20" s="5" t="s">
        <v>25</v>
      </c>
      <c r="C20" s="22">
        <v>96.6</v>
      </c>
      <c r="D20" s="22">
        <v>100.4</v>
      </c>
      <c r="E20" s="22">
        <v>97.3</v>
      </c>
      <c r="F20" s="22">
        <v>92.4</v>
      </c>
      <c r="G20" s="22">
        <v>67.5</v>
      </c>
      <c r="H20" s="22">
        <v>69.8</v>
      </c>
      <c r="I20" s="22">
        <v>67.599999999999994</v>
      </c>
      <c r="J20" s="22">
        <v>70</v>
      </c>
      <c r="N20" s="40"/>
      <c r="O20" s="97" t="s">
        <v>127</v>
      </c>
      <c r="P20" s="100">
        <f t="shared" si="2"/>
        <v>-0.30124223602484468</v>
      </c>
      <c r="Q20" s="100">
        <f t="shared" si="0"/>
        <v>-0.30478087649402397</v>
      </c>
      <c r="R20" s="100">
        <f t="shared" si="0"/>
        <v>-0.30524152106885927</v>
      </c>
      <c r="S20" s="100">
        <f t="shared" si="0"/>
        <v>-0.24242424242424243</v>
      </c>
      <c r="T20" s="100">
        <f t="shared" si="3"/>
        <v>-0.28842221900299259</v>
      </c>
      <c r="U20" s="93" t="str">
        <f t="shared" si="4"/>
        <v>-</v>
      </c>
      <c r="V20" s="93" t="str">
        <f t="shared" si="1"/>
        <v>-</v>
      </c>
      <c r="W20" s="93" t="str">
        <f t="shared" si="5"/>
        <v>-</v>
      </c>
      <c r="X20" s="93" t="str">
        <f t="shared" si="6"/>
        <v>-</v>
      </c>
      <c r="Y20" s="93" t="str">
        <f t="shared" si="7"/>
        <v>-</v>
      </c>
      <c r="Z20" s="93" t="str">
        <f t="shared" si="8"/>
        <v>-</v>
      </c>
      <c r="AA20" s="40"/>
    </row>
    <row r="21" spans="1:27" ht="29.25" customHeight="1" thickBot="1" x14ac:dyDescent="0.3">
      <c r="A21" s="6" t="s">
        <v>128</v>
      </c>
      <c r="B21" s="5" t="s">
        <v>25</v>
      </c>
      <c r="C21" s="23">
        <v>92.6</v>
      </c>
      <c r="D21" s="23">
        <v>91.3</v>
      </c>
      <c r="E21" s="23">
        <v>91.4</v>
      </c>
      <c r="F21" s="23">
        <v>90.5</v>
      </c>
      <c r="G21" s="23">
        <v>73.8</v>
      </c>
      <c r="H21" s="23">
        <v>71.2</v>
      </c>
      <c r="I21" s="23">
        <v>71.8</v>
      </c>
      <c r="J21" s="23">
        <v>72.599999999999994</v>
      </c>
      <c r="N21" s="40"/>
      <c r="O21" s="97" t="s">
        <v>128</v>
      </c>
      <c r="P21" s="100">
        <f t="shared" si="2"/>
        <v>-0.20302375809935203</v>
      </c>
      <c r="Q21" s="100">
        <f t="shared" si="0"/>
        <v>-0.22015334063526826</v>
      </c>
      <c r="R21" s="100">
        <f t="shared" si="0"/>
        <v>-0.21444201312910294</v>
      </c>
      <c r="S21" s="100">
        <f t="shared" si="0"/>
        <v>-0.19779005524861881</v>
      </c>
      <c r="T21" s="100">
        <f t="shared" si="3"/>
        <v>-0.20885229177808551</v>
      </c>
      <c r="U21" s="93" t="str">
        <f t="shared" si="4"/>
        <v>-</v>
      </c>
      <c r="V21" s="93" t="str">
        <f t="shared" si="1"/>
        <v>-</v>
      </c>
      <c r="W21" s="93" t="str">
        <f t="shared" si="5"/>
        <v>-</v>
      </c>
      <c r="X21" s="93" t="str">
        <f t="shared" si="6"/>
        <v>-</v>
      </c>
      <c r="Y21" s="93" t="str">
        <f t="shared" si="7"/>
        <v>-</v>
      </c>
      <c r="Z21" s="93" t="str">
        <f t="shared" si="8"/>
        <v>-</v>
      </c>
      <c r="AA21" s="40"/>
    </row>
    <row r="22" spans="1:27" ht="29.25" customHeight="1" thickBot="1" x14ac:dyDescent="0.3">
      <c r="A22" s="6" t="s">
        <v>129</v>
      </c>
      <c r="B22" s="5" t="s">
        <v>25</v>
      </c>
      <c r="C22" s="22">
        <v>90.1</v>
      </c>
      <c r="D22" s="22">
        <v>98.3</v>
      </c>
      <c r="E22" s="22">
        <v>89.6</v>
      </c>
      <c r="F22" s="22">
        <v>77.8</v>
      </c>
      <c r="G22" s="22">
        <v>53</v>
      </c>
      <c r="H22" s="22">
        <v>59.3</v>
      </c>
      <c r="I22" s="22">
        <v>57.1</v>
      </c>
      <c r="J22" s="22">
        <v>57</v>
      </c>
      <c r="N22" s="40"/>
      <c r="O22" s="97" t="s">
        <v>129</v>
      </c>
      <c r="P22" s="100">
        <f t="shared" si="2"/>
        <v>-0.41176470588235292</v>
      </c>
      <c r="Q22" s="100">
        <f t="shared" si="0"/>
        <v>-0.3967446592065107</v>
      </c>
      <c r="R22" s="100">
        <f t="shared" si="0"/>
        <v>-0.36272321428571419</v>
      </c>
      <c r="S22" s="100">
        <f t="shared" si="0"/>
        <v>-0.26735218508997427</v>
      </c>
      <c r="T22" s="100">
        <f t="shared" si="3"/>
        <v>-0.35964619111613805</v>
      </c>
      <c r="U22" s="93" t="str">
        <f t="shared" si="4"/>
        <v>-</v>
      </c>
      <c r="V22" s="93" t="str">
        <f t="shared" si="1"/>
        <v>-</v>
      </c>
      <c r="W22" s="93" t="str">
        <f t="shared" si="5"/>
        <v>-</v>
      </c>
      <c r="X22" s="93" t="str">
        <f t="shared" si="6"/>
        <v>-</v>
      </c>
      <c r="Y22" s="93" t="str">
        <f t="shared" si="7"/>
        <v>-</v>
      </c>
      <c r="Z22" s="93" t="str">
        <f t="shared" si="8"/>
        <v>-</v>
      </c>
      <c r="AA22" s="40"/>
    </row>
    <row r="23" spans="1:27" ht="29.25" customHeight="1" thickBot="1" x14ac:dyDescent="0.3">
      <c r="A23" s="6" t="s">
        <v>130</v>
      </c>
      <c r="B23" s="5" t="s">
        <v>25</v>
      </c>
      <c r="C23" s="23">
        <v>108.6</v>
      </c>
      <c r="D23" s="23">
        <v>110.4</v>
      </c>
      <c r="E23" s="23">
        <v>111.7</v>
      </c>
      <c r="F23" s="23">
        <v>109.3</v>
      </c>
      <c r="G23" s="23">
        <v>79.3</v>
      </c>
      <c r="H23" s="23">
        <v>83.8</v>
      </c>
      <c r="I23" s="23">
        <v>79.900000000000006</v>
      </c>
      <c r="J23" s="23">
        <v>82.1</v>
      </c>
      <c r="N23" s="40"/>
      <c r="O23" s="97" t="s">
        <v>130</v>
      </c>
      <c r="P23" s="100">
        <f t="shared" si="2"/>
        <v>-0.26979742173112342</v>
      </c>
      <c r="Q23" s="100">
        <f t="shared" si="0"/>
        <v>-0.24094202898550732</v>
      </c>
      <c r="R23" s="100">
        <f t="shared" si="0"/>
        <v>-0.28469113697403758</v>
      </c>
      <c r="S23" s="100">
        <f t="shared" si="0"/>
        <v>-0.2488563586459287</v>
      </c>
      <c r="T23" s="100">
        <f t="shared" si="3"/>
        <v>-0.26107173658414928</v>
      </c>
      <c r="U23" s="93" t="str">
        <f t="shared" si="4"/>
        <v>-</v>
      </c>
      <c r="V23" s="93" t="str">
        <f t="shared" si="1"/>
        <v>-</v>
      </c>
      <c r="W23" s="93" t="str">
        <f t="shared" si="5"/>
        <v>-</v>
      </c>
      <c r="X23" s="93" t="str">
        <f t="shared" si="6"/>
        <v>-</v>
      </c>
      <c r="Y23" s="93" t="str">
        <f t="shared" si="7"/>
        <v>-</v>
      </c>
      <c r="Z23" s="93" t="str">
        <f t="shared" si="8"/>
        <v>-</v>
      </c>
      <c r="AA23" s="40"/>
    </row>
    <row r="24" spans="1:27" ht="24.75" hidden="1" customHeight="1" thickBot="1" x14ac:dyDescent="0.3">
      <c r="A24" s="6" t="s">
        <v>131</v>
      </c>
      <c r="B24" s="5" t="s">
        <v>25</v>
      </c>
      <c r="C24" s="22">
        <v>95.6</v>
      </c>
      <c r="D24" s="22">
        <v>92.4</v>
      </c>
      <c r="E24" s="22">
        <v>93.2</v>
      </c>
      <c r="F24" s="22">
        <v>92.9</v>
      </c>
      <c r="G24" s="22">
        <v>92.1</v>
      </c>
      <c r="H24" s="22">
        <v>88.8</v>
      </c>
      <c r="I24" s="22">
        <v>91.5</v>
      </c>
      <c r="J24" s="22">
        <v>92.9</v>
      </c>
      <c r="N24" s="40"/>
      <c r="O24" s="53" t="s">
        <v>131</v>
      </c>
      <c r="P24" s="54">
        <f t="shared" si="2"/>
        <v>-3.661087866108792E-2</v>
      </c>
      <c r="Q24" s="54">
        <f t="shared" si="2"/>
        <v>-3.8961038961039085E-2</v>
      </c>
      <c r="R24" s="54">
        <f t="shared" si="2"/>
        <v>-1.8240343347639465E-2</v>
      </c>
      <c r="S24" s="54">
        <f t="shared" si="2"/>
        <v>0</v>
      </c>
      <c r="T24" s="54">
        <f t="shared" si="3"/>
        <v>-2.3453065242441617E-2</v>
      </c>
      <c r="U24" s="56" t="str">
        <f t="shared" si="4"/>
        <v>-</v>
      </c>
      <c r="V24" s="55" t="str">
        <f t="shared" si="1"/>
        <v>+</v>
      </c>
      <c r="W24" s="55" t="str">
        <f t="shared" si="5"/>
        <v>+</v>
      </c>
      <c r="X24" s="55" t="str">
        <f t="shared" si="6"/>
        <v>+</v>
      </c>
      <c r="Y24" s="55" t="str">
        <f t="shared" si="7"/>
        <v>+</v>
      </c>
      <c r="Z24" s="55" t="str">
        <f t="shared" si="8"/>
        <v>+</v>
      </c>
      <c r="AA24" s="40"/>
    </row>
    <row r="25" spans="1:27" ht="24.75" hidden="1" customHeight="1" thickBot="1" x14ac:dyDescent="0.3">
      <c r="A25" s="6" t="s">
        <v>132</v>
      </c>
      <c r="B25" s="5" t="s">
        <v>25</v>
      </c>
      <c r="C25" s="23">
        <v>100.9</v>
      </c>
      <c r="D25" s="23">
        <v>95</v>
      </c>
      <c r="E25" s="23">
        <v>99.4</v>
      </c>
      <c r="F25" s="23">
        <v>96.2</v>
      </c>
      <c r="G25" s="23">
        <v>101.5</v>
      </c>
      <c r="H25" s="23">
        <v>97.9</v>
      </c>
      <c r="I25" s="23">
        <v>102.1</v>
      </c>
      <c r="J25" s="23">
        <v>103.1</v>
      </c>
      <c r="N25" s="40"/>
      <c r="O25" s="24" t="s">
        <v>132</v>
      </c>
      <c r="P25" s="25">
        <f t="shared" si="2"/>
        <v>5.9464816650147689E-3</v>
      </c>
      <c r="Q25" s="25">
        <f t="shared" si="2"/>
        <v>3.0526315789473735E-2</v>
      </c>
      <c r="R25" s="25">
        <f t="shared" si="2"/>
        <v>2.716297786720312E-2</v>
      </c>
      <c r="S25" s="25">
        <f t="shared" si="2"/>
        <v>7.1725571725571591E-2</v>
      </c>
      <c r="T25" s="25">
        <f t="shared" si="3"/>
        <v>3.3840336761815804E-2</v>
      </c>
      <c r="U25" s="26" t="str">
        <f t="shared" si="4"/>
        <v>+</v>
      </c>
      <c r="V25" s="26" t="str">
        <f t="shared" si="1"/>
        <v>+</v>
      </c>
      <c r="W25" s="26" t="str">
        <f t="shared" si="5"/>
        <v>+</v>
      </c>
      <c r="X25" s="26" t="str">
        <f t="shared" si="6"/>
        <v>+</v>
      </c>
      <c r="Y25" s="26" t="str">
        <f t="shared" si="7"/>
        <v>+</v>
      </c>
      <c r="Z25" s="26" t="str">
        <f t="shared" si="8"/>
        <v>+</v>
      </c>
      <c r="AA25" s="40"/>
    </row>
    <row r="26" spans="1:27" ht="24.75" hidden="1" customHeight="1" thickBot="1" x14ac:dyDescent="0.3">
      <c r="A26" s="6" t="s">
        <v>133</v>
      </c>
      <c r="B26" s="5" t="s">
        <v>25</v>
      </c>
      <c r="C26" s="22">
        <v>99.2</v>
      </c>
      <c r="D26" s="22">
        <v>99.3</v>
      </c>
      <c r="E26" s="22">
        <v>100.4</v>
      </c>
      <c r="F26" s="22">
        <v>98.9</v>
      </c>
      <c r="G26" s="22">
        <v>98.4</v>
      </c>
      <c r="H26" s="22">
        <v>98</v>
      </c>
      <c r="I26" s="22">
        <v>99.3</v>
      </c>
      <c r="J26" s="22">
        <v>101.5</v>
      </c>
      <c r="N26" s="40"/>
      <c r="O26" s="45" t="s">
        <v>133</v>
      </c>
      <c r="P26" s="46">
        <f t="shared" si="2"/>
        <v>-8.0645161290322509E-3</v>
      </c>
      <c r="Q26" s="46">
        <f t="shared" si="2"/>
        <v>-1.3091641490432959E-2</v>
      </c>
      <c r="R26" s="46">
        <f t="shared" si="2"/>
        <v>-1.0956175298804882E-2</v>
      </c>
      <c r="S26" s="46">
        <f t="shared" si="2"/>
        <v>2.628918099089983E-2</v>
      </c>
      <c r="T26" s="46">
        <f t="shared" si="3"/>
        <v>-1.4557879818425656E-3</v>
      </c>
      <c r="U26" s="47" t="str">
        <f t="shared" si="4"/>
        <v>+</v>
      </c>
      <c r="V26" s="47" t="str">
        <f t="shared" si="1"/>
        <v>+</v>
      </c>
      <c r="W26" s="47" t="str">
        <f t="shared" si="5"/>
        <v>+</v>
      </c>
      <c r="X26" s="47" t="str">
        <f t="shared" si="6"/>
        <v>+</v>
      </c>
      <c r="Y26" s="47" t="str">
        <f t="shared" si="7"/>
        <v>+</v>
      </c>
      <c r="Z26" s="47" t="str">
        <f t="shared" si="8"/>
        <v>+</v>
      </c>
      <c r="AA26" s="40"/>
    </row>
    <row r="27" spans="1:27" ht="29.25" customHeight="1" thickBot="1" x14ac:dyDescent="0.3">
      <c r="A27" s="6" t="s">
        <v>134</v>
      </c>
      <c r="B27" s="5" t="s">
        <v>25</v>
      </c>
      <c r="C27" s="23">
        <v>84.5</v>
      </c>
      <c r="D27" s="23">
        <v>81.7</v>
      </c>
      <c r="E27" s="23">
        <v>79.099999999999994</v>
      </c>
      <c r="F27" s="23">
        <v>80.8</v>
      </c>
      <c r="G27" s="23">
        <v>74.8</v>
      </c>
      <c r="H27" s="23">
        <v>66.599999999999994</v>
      </c>
      <c r="I27" s="23">
        <v>66.2</v>
      </c>
      <c r="J27" s="23">
        <v>76.8</v>
      </c>
      <c r="N27" s="40"/>
      <c r="O27" s="97" t="s">
        <v>134</v>
      </c>
      <c r="P27" s="100">
        <f t="shared" si="2"/>
        <v>-0.11479289940828408</v>
      </c>
      <c r="Q27" s="100">
        <f t="shared" si="2"/>
        <v>-0.18482252141982869</v>
      </c>
      <c r="R27" s="100">
        <f t="shared" si="2"/>
        <v>-0.16308470290771171</v>
      </c>
      <c r="S27" s="100">
        <f t="shared" si="2"/>
        <v>-4.9504950495049549E-2</v>
      </c>
      <c r="T27" s="100">
        <f t="shared" si="3"/>
        <v>-0.12805126855771851</v>
      </c>
      <c r="U27" s="93" t="str">
        <f t="shared" si="4"/>
        <v>-</v>
      </c>
      <c r="V27" s="93" t="str">
        <f t="shared" si="1"/>
        <v>-</v>
      </c>
      <c r="W27" s="93" t="str">
        <f t="shared" si="5"/>
        <v>-</v>
      </c>
      <c r="X27" s="93" t="str">
        <f t="shared" si="6"/>
        <v>-</v>
      </c>
      <c r="Y27" s="94" t="str">
        <f t="shared" si="7"/>
        <v>+</v>
      </c>
      <c r="Z27" s="94" t="str">
        <f t="shared" si="8"/>
        <v>+</v>
      </c>
      <c r="AA27" s="40"/>
    </row>
    <row r="28" spans="1:27" ht="29.25" customHeight="1" thickBot="1" x14ac:dyDescent="0.3">
      <c r="A28" s="6" t="s">
        <v>135</v>
      </c>
      <c r="B28" s="5" t="s">
        <v>25</v>
      </c>
      <c r="C28" s="22">
        <v>96.4</v>
      </c>
      <c r="D28" s="22">
        <v>91.7</v>
      </c>
      <c r="E28" s="22">
        <v>94.9</v>
      </c>
      <c r="F28" s="22">
        <v>95.1</v>
      </c>
      <c r="G28" s="22">
        <v>76.7</v>
      </c>
      <c r="H28" s="22">
        <v>73.400000000000006</v>
      </c>
      <c r="I28" s="22">
        <v>89.4</v>
      </c>
      <c r="J28" s="22">
        <v>89.8</v>
      </c>
      <c r="N28" s="40"/>
      <c r="O28" s="97" t="s">
        <v>135</v>
      </c>
      <c r="P28" s="100">
        <f t="shared" si="2"/>
        <v>-0.2043568464730291</v>
      </c>
      <c r="Q28" s="100">
        <f t="shared" si="2"/>
        <v>-0.1995637949836423</v>
      </c>
      <c r="R28" s="100">
        <f t="shared" si="2"/>
        <v>-5.7955742887249695E-2</v>
      </c>
      <c r="S28" s="100">
        <f t="shared" si="2"/>
        <v>-5.5730809674027326E-2</v>
      </c>
      <c r="T28" s="100">
        <f t="shared" si="3"/>
        <v>-0.1294017985044871</v>
      </c>
      <c r="U28" s="93" t="str">
        <f t="shared" si="4"/>
        <v>-</v>
      </c>
      <c r="V28" s="93" t="str">
        <f t="shared" si="1"/>
        <v>-</v>
      </c>
      <c r="W28" s="93" t="str">
        <f t="shared" si="5"/>
        <v>-</v>
      </c>
      <c r="X28" s="93" t="str">
        <f t="shared" si="6"/>
        <v>-</v>
      </c>
      <c r="Y28" s="93" t="str">
        <f t="shared" si="7"/>
        <v>-</v>
      </c>
      <c r="Z28" s="94" t="str">
        <f t="shared" si="8"/>
        <v>+</v>
      </c>
      <c r="AA28" s="40"/>
    </row>
    <row r="29" spans="1:27" ht="29.25" customHeight="1" thickBot="1" x14ac:dyDescent="0.3">
      <c r="A29" s="6" t="s">
        <v>136</v>
      </c>
      <c r="B29" s="5" t="s">
        <v>25</v>
      </c>
      <c r="C29" s="23">
        <v>96.4</v>
      </c>
      <c r="D29" s="23">
        <v>91.7</v>
      </c>
      <c r="E29" s="23">
        <v>94.9</v>
      </c>
      <c r="F29" s="23">
        <v>95.1</v>
      </c>
      <c r="G29" s="23">
        <v>76.7</v>
      </c>
      <c r="H29" s="23">
        <v>73.400000000000006</v>
      </c>
      <c r="I29" s="23">
        <v>89.4</v>
      </c>
      <c r="J29" s="23">
        <v>89.8</v>
      </c>
      <c r="N29" s="40"/>
      <c r="O29" s="97" t="s">
        <v>136</v>
      </c>
      <c r="P29" s="100">
        <f t="shared" si="2"/>
        <v>-0.2043568464730291</v>
      </c>
      <c r="Q29" s="100">
        <f t="shared" si="2"/>
        <v>-0.1995637949836423</v>
      </c>
      <c r="R29" s="100">
        <f t="shared" si="2"/>
        <v>-5.7955742887249695E-2</v>
      </c>
      <c r="S29" s="100">
        <f t="shared" si="2"/>
        <v>-5.5730809674027326E-2</v>
      </c>
      <c r="T29" s="100">
        <f t="shared" si="3"/>
        <v>-0.1294017985044871</v>
      </c>
      <c r="U29" s="93" t="str">
        <f t="shared" si="4"/>
        <v>-</v>
      </c>
      <c r="V29" s="93" t="str">
        <f t="shared" si="1"/>
        <v>-</v>
      </c>
      <c r="W29" s="93" t="str">
        <f t="shared" si="5"/>
        <v>-</v>
      </c>
      <c r="X29" s="93" t="str">
        <f t="shared" si="6"/>
        <v>-</v>
      </c>
      <c r="Y29" s="93" t="str">
        <f t="shared" si="7"/>
        <v>-</v>
      </c>
      <c r="Z29" s="94" t="str">
        <f t="shared" si="8"/>
        <v>+</v>
      </c>
      <c r="AA29" s="40"/>
    </row>
    <row r="30" spans="1:27" ht="24.75" hidden="1" customHeight="1" thickBot="1" x14ac:dyDescent="0.3">
      <c r="A30" s="6" t="s">
        <v>137</v>
      </c>
      <c r="B30" s="5" t="s">
        <v>25</v>
      </c>
      <c r="C30" s="22">
        <v>105.7</v>
      </c>
      <c r="D30" s="22">
        <v>105.7</v>
      </c>
      <c r="E30" s="22">
        <v>108.5</v>
      </c>
      <c r="F30" s="22">
        <v>107.5</v>
      </c>
      <c r="G30" s="22">
        <v>105.8</v>
      </c>
      <c r="H30" s="22">
        <v>104.9</v>
      </c>
      <c r="I30" s="22">
        <v>107.4</v>
      </c>
      <c r="J30" s="22">
        <v>107</v>
      </c>
      <c r="N30" s="40"/>
      <c r="O30" s="53" t="s">
        <v>137</v>
      </c>
      <c r="P30" s="54">
        <f t="shared" si="2"/>
        <v>9.4607379375588607E-4</v>
      </c>
      <c r="Q30" s="54">
        <f t="shared" si="2"/>
        <v>-7.5685903500473106E-3</v>
      </c>
      <c r="R30" s="54">
        <f t="shared" si="2"/>
        <v>-1.0138248847926246E-2</v>
      </c>
      <c r="S30" s="54">
        <f t="shared" si="2"/>
        <v>-4.6511627906976605E-3</v>
      </c>
      <c r="T30" s="54">
        <f t="shared" si="3"/>
        <v>-5.3529820487288327E-3</v>
      </c>
      <c r="U30" s="55" t="str">
        <f t="shared" si="4"/>
        <v>+</v>
      </c>
      <c r="V30" s="55" t="str">
        <f t="shared" si="1"/>
        <v>+</v>
      </c>
      <c r="W30" s="55" t="str">
        <f t="shared" si="5"/>
        <v>+</v>
      </c>
      <c r="X30" s="55" t="str">
        <f t="shared" si="6"/>
        <v>+</v>
      </c>
      <c r="Y30" s="55" t="str">
        <f t="shared" si="7"/>
        <v>+</v>
      </c>
      <c r="Z30" s="55" t="str">
        <f t="shared" si="8"/>
        <v>+</v>
      </c>
      <c r="AA30" s="40"/>
    </row>
    <row r="31" spans="1:27" ht="24.75" hidden="1" customHeight="1" thickBot="1" x14ac:dyDescent="0.3">
      <c r="A31" s="6" t="s">
        <v>138</v>
      </c>
      <c r="B31" s="5" t="s">
        <v>25</v>
      </c>
      <c r="C31" s="23">
        <v>105.7</v>
      </c>
      <c r="D31" s="23">
        <v>105.7</v>
      </c>
      <c r="E31" s="23">
        <v>108.5</v>
      </c>
      <c r="F31" s="23">
        <v>107.5</v>
      </c>
      <c r="G31" s="23">
        <v>105.8</v>
      </c>
      <c r="H31" s="23">
        <v>104.9</v>
      </c>
      <c r="I31" s="23">
        <v>107.4</v>
      </c>
      <c r="J31" s="23">
        <v>107</v>
      </c>
      <c r="N31" s="40"/>
      <c r="O31" s="24" t="s">
        <v>138</v>
      </c>
      <c r="P31" s="25">
        <f t="shared" si="2"/>
        <v>9.4607379375588607E-4</v>
      </c>
      <c r="Q31" s="25">
        <f t="shared" si="2"/>
        <v>-7.5685903500473106E-3</v>
      </c>
      <c r="R31" s="25">
        <f t="shared" si="2"/>
        <v>-1.0138248847926246E-2</v>
      </c>
      <c r="S31" s="25">
        <f t="shared" si="2"/>
        <v>-4.6511627906976605E-3</v>
      </c>
      <c r="T31" s="25">
        <f t="shared" si="3"/>
        <v>-5.3529820487288327E-3</v>
      </c>
      <c r="U31" s="26" t="str">
        <f t="shared" si="4"/>
        <v>+</v>
      </c>
      <c r="V31" s="26" t="str">
        <f t="shared" si="1"/>
        <v>+</v>
      </c>
      <c r="W31" s="26" t="str">
        <f t="shared" si="5"/>
        <v>+</v>
      </c>
      <c r="X31" s="26" t="str">
        <f t="shared" si="6"/>
        <v>+</v>
      </c>
      <c r="Y31" s="26" t="str">
        <f t="shared" si="7"/>
        <v>+</v>
      </c>
      <c r="Z31" s="26" t="str">
        <f t="shared" si="8"/>
        <v>+</v>
      </c>
      <c r="AA31" s="40"/>
    </row>
    <row r="32" spans="1:27" ht="24.75" hidden="1" customHeight="1" thickBot="1" x14ac:dyDescent="0.3">
      <c r="A32" s="6" t="s">
        <v>139</v>
      </c>
      <c r="B32" s="5" t="s">
        <v>25</v>
      </c>
      <c r="C32" s="22">
        <v>115.2</v>
      </c>
      <c r="D32" s="22">
        <v>114.4</v>
      </c>
      <c r="E32" s="22">
        <v>112.9</v>
      </c>
      <c r="F32" s="22">
        <v>115.7</v>
      </c>
      <c r="G32" s="22">
        <v>100.9</v>
      </c>
      <c r="H32" s="22">
        <v>107.3</v>
      </c>
      <c r="I32" s="22">
        <v>110</v>
      </c>
      <c r="J32" s="22">
        <v>105</v>
      </c>
      <c r="N32" s="40"/>
      <c r="O32" s="45" t="s">
        <v>139</v>
      </c>
      <c r="P32" s="46">
        <f t="shared" si="2"/>
        <v>-0.12413194444444442</v>
      </c>
      <c r="Q32" s="46">
        <f t="shared" si="2"/>
        <v>-6.2062937062937085E-2</v>
      </c>
      <c r="R32" s="46">
        <f t="shared" si="2"/>
        <v>-2.5686448184233934E-2</v>
      </c>
      <c r="S32" s="46">
        <f t="shared" si="2"/>
        <v>-9.2480553154710488E-2</v>
      </c>
      <c r="T32" s="46"/>
      <c r="U32" s="47" t="str">
        <f t="shared" si="4"/>
        <v>+</v>
      </c>
      <c r="V32" s="47" t="str">
        <f t="shared" si="1"/>
        <v>+</v>
      </c>
      <c r="W32" s="47" t="str">
        <f t="shared" si="5"/>
        <v>+</v>
      </c>
      <c r="X32" s="48" t="str">
        <f t="shared" si="6"/>
        <v>-</v>
      </c>
      <c r="Y32" s="48" t="str">
        <f t="shared" si="7"/>
        <v>-</v>
      </c>
      <c r="Z32" s="48" t="str">
        <f t="shared" si="8"/>
        <v>-</v>
      </c>
      <c r="AA32" s="40"/>
    </row>
    <row r="33" spans="1:27" ht="29.25" customHeight="1" thickBot="1" x14ac:dyDescent="0.3">
      <c r="A33" s="6" t="s">
        <v>140</v>
      </c>
      <c r="B33" s="5" t="s">
        <v>25</v>
      </c>
      <c r="C33" s="23">
        <v>115.2</v>
      </c>
      <c r="D33" s="23">
        <v>114.4</v>
      </c>
      <c r="E33" s="23">
        <v>112.9</v>
      </c>
      <c r="F33" s="23">
        <v>115.7</v>
      </c>
      <c r="G33" s="23">
        <v>100.9</v>
      </c>
      <c r="H33" s="23">
        <v>107.3</v>
      </c>
      <c r="I33" s="23">
        <v>110</v>
      </c>
      <c r="J33" s="23">
        <v>105</v>
      </c>
      <c r="N33" s="40"/>
      <c r="O33" s="97" t="s">
        <v>140</v>
      </c>
      <c r="P33" s="100">
        <f t="shared" si="2"/>
        <v>-0.12413194444444442</v>
      </c>
      <c r="Q33" s="100">
        <f t="shared" si="2"/>
        <v>-6.2062937062937085E-2</v>
      </c>
      <c r="R33" s="100">
        <f t="shared" si="2"/>
        <v>-2.5686448184233934E-2</v>
      </c>
      <c r="S33" s="100">
        <f t="shared" si="2"/>
        <v>-9.2480553154710488E-2</v>
      </c>
      <c r="T33" s="100">
        <f t="shared" si="3"/>
        <v>-7.6090470711581482E-2</v>
      </c>
      <c r="U33" s="93" t="str">
        <f t="shared" si="4"/>
        <v>-</v>
      </c>
      <c r="V33" s="93" t="str">
        <f t="shared" si="1"/>
        <v>-</v>
      </c>
      <c r="W33" s="94" t="str">
        <f t="shared" si="5"/>
        <v>+</v>
      </c>
      <c r="X33" s="93" t="str">
        <f t="shared" si="6"/>
        <v>-</v>
      </c>
      <c r="Y33" s="93" t="str">
        <f t="shared" si="7"/>
        <v>-</v>
      </c>
      <c r="Z33" s="93" t="str">
        <f t="shared" si="8"/>
        <v>-</v>
      </c>
      <c r="AA33" s="40"/>
    </row>
    <row r="34" spans="1:27" ht="24.75" hidden="1" customHeight="1" thickBot="1" x14ac:dyDescent="0.3">
      <c r="A34" s="6" t="s">
        <v>141</v>
      </c>
      <c r="B34" s="5" t="s">
        <v>25</v>
      </c>
      <c r="C34" s="22">
        <v>103.1</v>
      </c>
      <c r="D34" s="22">
        <v>102</v>
      </c>
      <c r="E34" s="22">
        <v>103.8</v>
      </c>
      <c r="F34" s="22">
        <v>103.1</v>
      </c>
      <c r="G34" s="22">
        <v>109.1</v>
      </c>
      <c r="H34" s="22">
        <v>108.7</v>
      </c>
      <c r="I34" s="22">
        <v>108.7</v>
      </c>
      <c r="J34" s="22">
        <v>108.5</v>
      </c>
      <c r="N34" s="40"/>
      <c r="O34" s="53" t="s">
        <v>141</v>
      </c>
      <c r="P34" s="54">
        <f t="shared" si="2"/>
        <v>5.8195926285160127E-2</v>
      </c>
      <c r="Q34" s="54">
        <f t="shared" si="2"/>
        <v>6.568627450980391E-2</v>
      </c>
      <c r="R34" s="54">
        <f t="shared" si="2"/>
        <v>4.7206165703275627E-2</v>
      </c>
      <c r="S34" s="54">
        <f t="shared" si="2"/>
        <v>5.237633365664407E-2</v>
      </c>
      <c r="T34" s="54">
        <f t="shared" si="3"/>
        <v>5.5866175038720933E-2</v>
      </c>
      <c r="U34" s="55" t="str">
        <f t="shared" si="4"/>
        <v>+</v>
      </c>
      <c r="V34" s="55" t="str">
        <f t="shared" si="1"/>
        <v>+</v>
      </c>
      <c r="W34" s="55" t="str">
        <f t="shared" si="5"/>
        <v>+</v>
      </c>
      <c r="X34" s="55" t="str">
        <f t="shared" si="6"/>
        <v>+</v>
      </c>
      <c r="Y34" s="55" t="str">
        <f t="shared" si="7"/>
        <v>+</v>
      </c>
      <c r="Z34" s="55" t="str">
        <f t="shared" si="8"/>
        <v>+</v>
      </c>
      <c r="AA34" s="40"/>
    </row>
    <row r="35" spans="1:27" ht="24.75" hidden="1" customHeight="1" thickBot="1" x14ac:dyDescent="0.3">
      <c r="A35" s="6" t="s">
        <v>142</v>
      </c>
      <c r="B35" s="5" t="s">
        <v>25</v>
      </c>
      <c r="C35" s="23">
        <v>102.6</v>
      </c>
      <c r="D35" s="23">
        <v>101.6</v>
      </c>
      <c r="E35" s="23">
        <v>101.9</v>
      </c>
      <c r="F35" s="23">
        <v>102.6</v>
      </c>
      <c r="G35" s="23">
        <v>103.8</v>
      </c>
      <c r="H35" s="23">
        <v>104.5</v>
      </c>
      <c r="I35" s="23">
        <v>106.8</v>
      </c>
      <c r="J35" s="23">
        <v>108</v>
      </c>
      <c r="N35" s="40"/>
      <c r="O35" s="24" t="s">
        <v>142</v>
      </c>
      <c r="P35" s="25">
        <f t="shared" si="2"/>
        <v>1.1695906432748648E-2</v>
      </c>
      <c r="Q35" s="25">
        <f t="shared" si="2"/>
        <v>2.8543307086614123E-2</v>
      </c>
      <c r="R35" s="25">
        <f t="shared" si="2"/>
        <v>4.8086359175662396E-2</v>
      </c>
      <c r="S35" s="25">
        <f t="shared" si="2"/>
        <v>5.2631578947368585E-2</v>
      </c>
      <c r="T35" s="25">
        <f t="shared" si="3"/>
        <v>3.5239287910598438E-2</v>
      </c>
      <c r="U35" s="26" t="str">
        <f t="shared" si="4"/>
        <v>+</v>
      </c>
      <c r="V35" s="26" t="str">
        <f t="shared" si="1"/>
        <v>+</v>
      </c>
      <c r="W35" s="26" t="str">
        <f t="shared" si="5"/>
        <v>+</v>
      </c>
      <c r="X35" s="26" t="str">
        <f t="shared" si="6"/>
        <v>+</v>
      </c>
      <c r="Y35" s="26" t="str">
        <f t="shared" si="7"/>
        <v>+</v>
      </c>
      <c r="Z35" s="26" t="str">
        <f t="shared" si="8"/>
        <v>+</v>
      </c>
      <c r="AA35" s="40"/>
    </row>
    <row r="36" spans="1:27" ht="24.75" hidden="1" customHeight="1" thickBot="1" x14ac:dyDescent="0.3">
      <c r="A36" s="6" t="s">
        <v>143</v>
      </c>
      <c r="B36" s="5" t="s">
        <v>25</v>
      </c>
      <c r="C36" s="22">
        <v>99.9</v>
      </c>
      <c r="D36" s="22">
        <v>100.2</v>
      </c>
      <c r="E36" s="22">
        <v>101.4</v>
      </c>
      <c r="F36" s="22">
        <v>103</v>
      </c>
      <c r="G36" s="22">
        <v>106.7</v>
      </c>
      <c r="H36" s="22">
        <v>105.1</v>
      </c>
      <c r="I36" s="22">
        <v>105.5</v>
      </c>
      <c r="J36" s="22">
        <v>105.2</v>
      </c>
      <c r="N36" s="40"/>
      <c r="O36" s="24" t="s">
        <v>143</v>
      </c>
      <c r="P36" s="25">
        <f t="shared" si="2"/>
        <v>6.8068068068068088E-2</v>
      </c>
      <c r="Q36" s="25">
        <f t="shared" si="2"/>
        <v>4.8902195608782284E-2</v>
      </c>
      <c r="R36" s="25">
        <f t="shared" si="2"/>
        <v>4.0433925049309538E-2</v>
      </c>
      <c r="S36" s="25">
        <f t="shared" si="2"/>
        <v>2.1359223300970953E-2</v>
      </c>
      <c r="T36" s="25">
        <f t="shared" si="3"/>
        <v>4.4690853006782716E-2</v>
      </c>
      <c r="U36" s="26" t="str">
        <f t="shared" si="4"/>
        <v>+</v>
      </c>
      <c r="V36" s="26" t="str">
        <f t="shared" si="1"/>
        <v>+</v>
      </c>
      <c r="W36" s="26" t="str">
        <f t="shared" si="5"/>
        <v>+</v>
      </c>
      <c r="X36" s="26" t="str">
        <f t="shared" si="6"/>
        <v>+</v>
      </c>
      <c r="Y36" s="26" t="str">
        <f t="shared" si="7"/>
        <v>+</v>
      </c>
      <c r="Z36" s="26" t="str">
        <f t="shared" si="8"/>
        <v>+</v>
      </c>
      <c r="AA36" s="40"/>
    </row>
    <row r="37" spans="1:27" ht="24.75" hidden="1" customHeight="1" thickBot="1" x14ac:dyDescent="0.3">
      <c r="A37" s="6" t="s">
        <v>144</v>
      </c>
      <c r="B37" s="5" t="s">
        <v>25</v>
      </c>
      <c r="C37" s="23">
        <v>103.1</v>
      </c>
      <c r="D37" s="23">
        <v>106.2</v>
      </c>
      <c r="E37" s="23">
        <v>104.7</v>
      </c>
      <c r="F37" s="23">
        <v>103.1</v>
      </c>
      <c r="G37" s="23">
        <v>102.6</v>
      </c>
      <c r="H37" s="23">
        <v>101.7</v>
      </c>
      <c r="I37" s="23">
        <v>104.1</v>
      </c>
      <c r="J37" s="23">
        <v>106.8</v>
      </c>
      <c r="N37" s="40"/>
      <c r="O37" s="24" t="s">
        <v>144</v>
      </c>
      <c r="P37" s="25">
        <f t="shared" si="2"/>
        <v>-4.8496605237633439E-3</v>
      </c>
      <c r="Q37" s="25">
        <f t="shared" si="2"/>
        <v>-4.2372881355932202E-2</v>
      </c>
      <c r="R37" s="25">
        <f t="shared" si="2"/>
        <v>-5.7306590257880652E-3</v>
      </c>
      <c r="S37" s="25">
        <f t="shared" si="2"/>
        <v>3.5887487875848612E-2</v>
      </c>
      <c r="T37" s="25">
        <f t="shared" si="3"/>
        <v>-4.2664282574087498E-3</v>
      </c>
      <c r="U37" s="26" t="str">
        <f t="shared" si="4"/>
        <v>+</v>
      </c>
      <c r="V37" s="26" t="str">
        <f t="shared" si="1"/>
        <v>+</v>
      </c>
      <c r="W37" s="26" t="str">
        <f t="shared" si="5"/>
        <v>+</v>
      </c>
      <c r="X37" s="26" t="str">
        <f t="shared" si="6"/>
        <v>+</v>
      </c>
      <c r="Y37" s="26" t="str">
        <f t="shared" si="7"/>
        <v>+</v>
      </c>
      <c r="Z37" s="26" t="str">
        <f t="shared" si="8"/>
        <v>+</v>
      </c>
      <c r="AA37" s="40"/>
    </row>
    <row r="38" spans="1:27" ht="24.75" hidden="1" customHeight="1" thickBot="1" x14ac:dyDescent="0.3">
      <c r="A38" s="6" t="s">
        <v>145</v>
      </c>
      <c r="B38" s="5" t="s">
        <v>25</v>
      </c>
      <c r="C38" s="22">
        <v>103.2</v>
      </c>
      <c r="D38" s="22">
        <v>104.2</v>
      </c>
      <c r="E38" s="22">
        <v>104.1</v>
      </c>
      <c r="F38" s="22">
        <v>103.6</v>
      </c>
      <c r="G38" s="22">
        <v>103.1</v>
      </c>
      <c r="H38" s="22">
        <v>104.8</v>
      </c>
      <c r="I38" s="22">
        <v>104.4</v>
      </c>
      <c r="J38" s="22">
        <v>107.3</v>
      </c>
      <c r="N38" s="40"/>
      <c r="O38" s="24" t="s">
        <v>145</v>
      </c>
      <c r="P38" s="25">
        <f t="shared" si="2"/>
        <v>-9.6899224806212825E-4</v>
      </c>
      <c r="Q38" s="25">
        <f t="shared" si="2"/>
        <v>5.7581573896352545E-3</v>
      </c>
      <c r="R38" s="25">
        <f t="shared" si="2"/>
        <v>2.8818443804035088E-3</v>
      </c>
      <c r="S38" s="25">
        <f t="shared" si="2"/>
        <v>3.5714285714285809E-2</v>
      </c>
      <c r="T38" s="25">
        <f t="shared" si="3"/>
        <v>1.0846323809065611E-2</v>
      </c>
      <c r="U38" s="26" t="str">
        <f t="shared" si="4"/>
        <v>+</v>
      </c>
      <c r="V38" s="26" t="str">
        <f t="shared" si="1"/>
        <v>+</v>
      </c>
      <c r="W38" s="26" t="str">
        <f t="shared" si="5"/>
        <v>+</v>
      </c>
      <c r="X38" s="26" t="str">
        <f t="shared" si="6"/>
        <v>+</v>
      </c>
      <c r="Y38" s="26" t="str">
        <f t="shared" si="7"/>
        <v>+</v>
      </c>
      <c r="Z38" s="26" t="str">
        <f t="shared" si="8"/>
        <v>+</v>
      </c>
      <c r="AA38" s="40"/>
    </row>
    <row r="39" spans="1:27" ht="24.75" hidden="1" customHeight="1" thickBot="1" x14ac:dyDescent="0.3">
      <c r="A39" s="6" t="s">
        <v>146</v>
      </c>
      <c r="B39" s="5" t="s">
        <v>25</v>
      </c>
      <c r="C39" s="23">
        <v>103.3</v>
      </c>
      <c r="D39" s="23">
        <v>107.3</v>
      </c>
      <c r="E39" s="23">
        <v>104.7</v>
      </c>
      <c r="F39" s="23">
        <v>103.9</v>
      </c>
      <c r="G39" s="23">
        <v>102.6</v>
      </c>
      <c r="H39" s="23">
        <v>101.6</v>
      </c>
      <c r="I39" s="23">
        <v>104.6</v>
      </c>
      <c r="J39" s="23">
        <v>106.9</v>
      </c>
      <c r="N39" s="40"/>
      <c r="O39" s="24" t="s">
        <v>146</v>
      </c>
      <c r="P39" s="25">
        <f t="shared" si="2"/>
        <v>-6.776379477250738E-3</v>
      </c>
      <c r="Q39" s="25">
        <f t="shared" si="2"/>
        <v>-5.3122087604846269E-2</v>
      </c>
      <c r="R39" s="25">
        <f t="shared" si="2"/>
        <v>-9.551098376313627E-4</v>
      </c>
      <c r="S39" s="25">
        <f t="shared" si="2"/>
        <v>2.887391722810384E-2</v>
      </c>
      <c r="T39" s="25">
        <f t="shared" si="3"/>
        <v>-7.9949149229061323E-3</v>
      </c>
      <c r="U39" s="26" t="str">
        <f t="shared" si="4"/>
        <v>+</v>
      </c>
      <c r="V39" s="26" t="str">
        <f t="shared" si="1"/>
        <v>+</v>
      </c>
      <c r="W39" s="26" t="str">
        <f t="shared" si="5"/>
        <v>+</v>
      </c>
      <c r="X39" s="26" t="str">
        <f t="shared" si="6"/>
        <v>+</v>
      </c>
      <c r="Y39" s="26" t="str">
        <f t="shared" si="7"/>
        <v>+</v>
      </c>
      <c r="Z39" s="26" t="str">
        <f t="shared" si="8"/>
        <v>+</v>
      </c>
      <c r="AA39" s="40"/>
    </row>
    <row r="40" spans="1:27" ht="24.75" hidden="1" customHeight="1" thickBot="1" x14ac:dyDescent="0.3">
      <c r="A40" s="6" t="s">
        <v>147</v>
      </c>
      <c r="B40" s="5" t="s">
        <v>25</v>
      </c>
      <c r="C40" s="22">
        <v>101.6</v>
      </c>
      <c r="D40" s="22">
        <v>104.1</v>
      </c>
      <c r="E40" s="22">
        <v>99.7</v>
      </c>
      <c r="F40" s="22">
        <v>101.6</v>
      </c>
      <c r="G40" s="22">
        <v>108.4</v>
      </c>
      <c r="H40" s="22">
        <v>109.5</v>
      </c>
      <c r="I40" s="22">
        <v>110.9</v>
      </c>
      <c r="J40" s="22">
        <v>110.3</v>
      </c>
      <c r="N40" s="40"/>
      <c r="O40" s="24" t="s">
        <v>147</v>
      </c>
      <c r="P40" s="25">
        <f t="shared" si="2"/>
        <v>6.692913385826782E-2</v>
      </c>
      <c r="Q40" s="25">
        <f t="shared" si="2"/>
        <v>5.187319884726227E-2</v>
      </c>
      <c r="R40" s="25">
        <f t="shared" si="2"/>
        <v>0.11233701103309923</v>
      </c>
      <c r="S40" s="25">
        <f t="shared" si="2"/>
        <v>8.562992125984259E-2</v>
      </c>
      <c r="T40" s="25">
        <f t="shared" si="3"/>
        <v>7.9192316249617978E-2</v>
      </c>
      <c r="U40" s="26" t="str">
        <f t="shared" si="4"/>
        <v>+</v>
      </c>
      <c r="V40" s="26" t="str">
        <f t="shared" si="1"/>
        <v>+</v>
      </c>
      <c r="W40" s="26" t="str">
        <f t="shared" si="5"/>
        <v>+</v>
      </c>
      <c r="X40" s="26" t="str">
        <f t="shared" si="6"/>
        <v>+</v>
      </c>
      <c r="Y40" s="26" t="str">
        <f t="shared" si="7"/>
        <v>+</v>
      </c>
      <c r="Z40" s="26" t="str">
        <f t="shared" si="8"/>
        <v>+</v>
      </c>
      <c r="AA40" s="40"/>
    </row>
    <row r="41" spans="1:27" ht="24.75" hidden="1" customHeight="1" thickBot="1" x14ac:dyDescent="0.3">
      <c r="A41" s="6" t="s">
        <v>148</v>
      </c>
      <c r="B41" s="5" t="s">
        <v>25</v>
      </c>
      <c r="C41" s="23">
        <v>101.6</v>
      </c>
      <c r="D41" s="23">
        <v>104.1</v>
      </c>
      <c r="E41" s="23">
        <v>99.7</v>
      </c>
      <c r="F41" s="23">
        <v>101.6</v>
      </c>
      <c r="G41" s="23">
        <v>108.4</v>
      </c>
      <c r="H41" s="23">
        <v>109.5</v>
      </c>
      <c r="I41" s="23">
        <v>110.9</v>
      </c>
      <c r="J41" s="23">
        <v>110.3</v>
      </c>
      <c r="N41" s="40"/>
      <c r="O41" s="24" t="s">
        <v>148</v>
      </c>
      <c r="P41" s="25">
        <f t="shared" si="2"/>
        <v>6.692913385826782E-2</v>
      </c>
      <c r="Q41" s="25">
        <f t="shared" si="2"/>
        <v>5.187319884726227E-2</v>
      </c>
      <c r="R41" s="25">
        <f t="shared" si="2"/>
        <v>0.11233701103309923</v>
      </c>
      <c r="S41" s="25">
        <f t="shared" si="2"/>
        <v>8.562992125984259E-2</v>
      </c>
      <c r="T41" s="25">
        <f t="shared" si="3"/>
        <v>7.9192316249617978E-2</v>
      </c>
      <c r="U41" s="26" t="str">
        <f t="shared" si="4"/>
        <v>+</v>
      </c>
      <c r="V41" s="26" t="str">
        <f t="shared" si="1"/>
        <v>+</v>
      </c>
      <c r="W41" s="26" t="str">
        <f t="shared" si="5"/>
        <v>+</v>
      </c>
      <c r="X41" s="26" t="str">
        <f t="shared" si="6"/>
        <v>+</v>
      </c>
      <c r="Y41" s="26" t="str">
        <f t="shared" si="7"/>
        <v>+</v>
      </c>
      <c r="Z41" s="26" t="str">
        <f t="shared" si="8"/>
        <v>+</v>
      </c>
      <c r="AA41" s="40"/>
    </row>
    <row r="42" spans="1:27" ht="24.75" hidden="1" customHeight="1" thickBot="1" x14ac:dyDescent="0.3">
      <c r="A42" s="6" t="s">
        <v>149</v>
      </c>
      <c r="B42" s="5" t="s">
        <v>25</v>
      </c>
      <c r="C42" s="22">
        <v>107.5</v>
      </c>
      <c r="D42" s="22">
        <v>107.1</v>
      </c>
      <c r="E42" s="22">
        <v>109</v>
      </c>
      <c r="F42" s="22">
        <v>104</v>
      </c>
      <c r="G42" s="22">
        <v>114.5</v>
      </c>
      <c r="H42" s="22">
        <v>113.3</v>
      </c>
      <c r="I42" s="22">
        <v>114.3</v>
      </c>
      <c r="J42" s="22">
        <v>117.9</v>
      </c>
      <c r="N42" s="40"/>
      <c r="O42" s="24" t="s">
        <v>149</v>
      </c>
      <c r="P42" s="25">
        <f t="shared" si="2"/>
        <v>6.5116279069767469E-2</v>
      </c>
      <c r="Q42" s="25">
        <f t="shared" si="2"/>
        <v>5.7889822595704965E-2</v>
      </c>
      <c r="R42" s="25">
        <f t="shared" si="2"/>
        <v>4.8623853211009038E-2</v>
      </c>
      <c r="S42" s="25">
        <f t="shared" si="2"/>
        <v>0.13365384615384612</v>
      </c>
      <c r="T42" s="25">
        <f t="shared" si="3"/>
        <v>7.6320950257581899E-2</v>
      </c>
      <c r="U42" s="26" t="str">
        <f t="shared" si="4"/>
        <v>+</v>
      </c>
      <c r="V42" s="26" t="str">
        <f t="shared" si="1"/>
        <v>+</v>
      </c>
      <c r="W42" s="26" t="str">
        <f t="shared" si="5"/>
        <v>+</v>
      </c>
      <c r="X42" s="26" t="str">
        <f t="shared" si="6"/>
        <v>+</v>
      </c>
      <c r="Y42" s="26" t="str">
        <f t="shared" si="7"/>
        <v>+</v>
      </c>
      <c r="Z42" s="26" t="str">
        <f t="shared" si="8"/>
        <v>+</v>
      </c>
      <c r="AA42" s="40"/>
    </row>
    <row r="43" spans="1:27" ht="24.75" hidden="1" customHeight="1" thickBot="1" x14ac:dyDescent="0.3">
      <c r="A43" s="6" t="s">
        <v>150</v>
      </c>
      <c r="B43" s="5" t="s">
        <v>25</v>
      </c>
      <c r="C43" s="23">
        <v>107.5</v>
      </c>
      <c r="D43" s="23">
        <v>107.1</v>
      </c>
      <c r="E43" s="23">
        <v>109</v>
      </c>
      <c r="F43" s="23">
        <v>104</v>
      </c>
      <c r="G43" s="23">
        <v>114.5</v>
      </c>
      <c r="H43" s="23">
        <v>113.3</v>
      </c>
      <c r="I43" s="23">
        <v>114.3</v>
      </c>
      <c r="J43" s="23">
        <v>117.9</v>
      </c>
      <c r="N43" s="40"/>
      <c r="O43" s="24" t="s">
        <v>150</v>
      </c>
      <c r="P43" s="25">
        <f t="shared" si="2"/>
        <v>6.5116279069767469E-2</v>
      </c>
      <c r="Q43" s="25">
        <f t="shared" si="2"/>
        <v>5.7889822595704965E-2</v>
      </c>
      <c r="R43" s="25">
        <f t="shared" si="2"/>
        <v>4.8623853211009038E-2</v>
      </c>
      <c r="S43" s="25">
        <f t="shared" si="2"/>
        <v>0.13365384615384612</v>
      </c>
      <c r="T43" s="25">
        <f t="shared" si="3"/>
        <v>7.6320950257581899E-2</v>
      </c>
      <c r="U43" s="26" t="str">
        <f t="shared" si="4"/>
        <v>+</v>
      </c>
      <c r="V43" s="26" t="str">
        <f t="shared" si="1"/>
        <v>+</v>
      </c>
      <c r="W43" s="26" t="str">
        <f t="shared" si="5"/>
        <v>+</v>
      </c>
      <c r="X43" s="26" t="str">
        <f t="shared" si="6"/>
        <v>+</v>
      </c>
      <c r="Y43" s="26" t="str">
        <f t="shared" si="7"/>
        <v>+</v>
      </c>
      <c r="Z43" s="26" t="str">
        <f t="shared" si="8"/>
        <v>+</v>
      </c>
      <c r="AA43" s="40"/>
    </row>
    <row r="44" spans="1:27" ht="24.75" hidden="1" customHeight="1" thickBot="1" x14ac:dyDescent="0.3">
      <c r="A44" s="6" t="s">
        <v>151</v>
      </c>
      <c r="B44" s="5" t="s">
        <v>25</v>
      </c>
      <c r="C44" s="22">
        <v>114</v>
      </c>
      <c r="D44" s="22">
        <v>112.8</v>
      </c>
      <c r="E44" s="22">
        <v>114.9</v>
      </c>
      <c r="F44" s="22">
        <v>109.7</v>
      </c>
      <c r="G44" s="22">
        <v>107.9</v>
      </c>
      <c r="H44" s="22">
        <v>106.3</v>
      </c>
      <c r="I44" s="22">
        <v>105.5</v>
      </c>
      <c r="J44" s="22">
        <v>108.8</v>
      </c>
      <c r="N44" s="40"/>
      <c r="O44" s="24" t="s">
        <v>151</v>
      </c>
      <c r="P44" s="25">
        <f t="shared" si="2"/>
        <v>-5.3508771929824506E-2</v>
      </c>
      <c r="Q44" s="25">
        <f t="shared" si="2"/>
        <v>-5.7624113475177263E-2</v>
      </c>
      <c r="R44" s="25">
        <f t="shared" si="2"/>
        <v>-8.1810269799825974E-2</v>
      </c>
      <c r="S44" s="25">
        <f t="shared" si="2"/>
        <v>-8.2041932543300833E-3</v>
      </c>
      <c r="T44" s="25">
        <f t="shared" si="3"/>
        <v>-5.0286837114789457E-2</v>
      </c>
      <c r="U44" s="43" t="str">
        <f t="shared" si="4"/>
        <v>-</v>
      </c>
      <c r="V44" s="43" t="str">
        <f t="shared" si="1"/>
        <v>-</v>
      </c>
      <c r="W44" s="26" t="str">
        <f t="shared" si="5"/>
        <v>+</v>
      </c>
      <c r="X44" s="26" t="str">
        <f t="shared" si="6"/>
        <v>+</v>
      </c>
      <c r="Y44" s="26" t="str">
        <f t="shared" si="7"/>
        <v>+</v>
      </c>
      <c r="Z44" s="26" t="str">
        <f t="shared" si="8"/>
        <v>+</v>
      </c>
      <c r="AA44" s="40"/>
    </row>
    <row r="45" spans="1:27" ht="24.75" hidden="1" customHeight="1" thickBot="1" x14ac:dyDescent="0.3">
      <c r="A45" s="6" t="s">
        <v>152</v>
      </c>
      <c r="B45" s="5" t="s">
        <v>25</v>
      </c>
      <c r="C45" s="23">
        <v>114</v>
      </c>
      <c r="D45" s="23">
        <v>112.8</v>
      </c>
      <c r="E45" s="23">
        <v>114.9</v>
      </c>
      <c r="F45" s="23">
        <v>109.7</v>
      </c>
      <c r="G45" s="23">
        <v>107.9</v>
      </c>
      <c r="H45" s="23">
        <v>106.3</v>
      </c>
      <c r="I45" s="23">
        <v>105.5</v>
      </c>
      <c r="J45" s="23">
        <v>108.8</v>
      </c>
      <c r="N45" s="40"/>
      <c r="O45" s="24" t="s">
        <v>152</v>
      </c>
      <c r="P45" s="25">
        <f t="shared" si="2"/>
        <v>-5.3508771929824506E-2</v>
      </c>
      <c r="Q45" s="25">
        <f t="shared" si="2"/>
        <v>-5.7624113475177263E-2</v>
      </c>
      <c r="R45" s="25">
        <f t="shared" si="2"/>
        <v>-8.1810269799825974E-2</v>
      </c>
      <c r="S45" s="25">
        <f t="shared" si="2"/>
        <v>-8.2041932543300833E-3</v>
      </c>
      <c r="T45" s="25">
        <f t="shared" si="3"/>
        <v>-5.0286837114789457E-2</v>
      </c>
      <c r="U45" s="43" t="str">
        <f t="shared" si="4"/>
        <v>-</v>
      </c>
      <c r="V45" s="43" t="str">
        <f t="shared" si="1"/>
        <v>-</v>
      </c>
      <c r="W45" s="26" t="str">
        <f t="shared" si="5"/>
        <v>+</v>
      </c>
      <c r="X45" s="26" t="str">
        <f t="shared" si="6"/>
        <v>+</v>
      </c>
      <c r="Y45" s="26" t="str">
        <f t="shared" si="7"/>
        <v>+</v>
      </c>
      <c r="Z45" s="26" t="str">
        <f t="shared" si="8"/>
        <v>+</v>
      </c>
      <c r="AA45" s="40"/>
    </row>
    <row r="46" spans="1:27" ht="24.75" hidden="1" customHeight="1" thickBot="1" x14ac:dyDescent="0.3">
      <c r="A46" s="6" t="s">
        <v>153</v>
      </c>
      <c r="B46" s="5" t="s">
        <v>25</v>
      </c>
      <c r="C46" s="22">
        <v>102.4</v>
      </c>
      <c r="D46" s="22">
        <v>106.8</v>
      </c>
      <c r="E46" s="22">
        <v>105.1</v>
      </c>
      <c r="F46" s="22">
        <v>101.7</v>
      </c>
      <c r="G46" s="22">
        <v>100.2</v>
      </c>
      <c r="H46" s="22">
        <v>96.3</v>
      </c>
      <c r="I46" s="22">
        <v>98.7</v>
      </c>
      <c r="J46" s="22">
        <v>105.3</v>
      </c>
      <c r="N46" s="40"/>
      <c r="O46" s="45" t="s">
        <v>153</v>
      </c>
      <c r="P46" s="46">
        <f t="shared" si="2"/>
        <v>-2.1484375E-2</v>
      </c>
      <c r="Q46" s="46">
        <f t="shared" si="2"/>
        <v>-9.8314606741572996E-2</v>
      </c>
      <c r="R46" s="46">
        <f t="shared" si="2"/>
        <v>-6.0894386298762981E-2</v>
      </c>
      <c r="S46" s="46">
        <f t="shared" si="2"/>
        <v>3.5398230088495408E-2</v>
      </c>
      <c r="T46" s="46">
        <f t="shared" si="3"/>
        <v>-3.6323784487960142E-2</v>
      </c>
      <c r="U46" s="48" t="str">
        <f t="shared" si="4"/>
        <v>-</v>
      </c>
      <c r="V46" s="47" t="str">
        <f t="shared" si="1"/>
        <v>+</v>
      </c>
      <c r="W46" s="47" t="str">
        <f t="shared" si="5"/>
        <v>+</v>
      </c>
      <c r="X46" s="47" t="str">
        <f t="shared" si="6"/>
        <v>+</v>
      </c>
      <c r="Y46" s="47" t="str">
        <f t="shared" si="7"/>
        <v>+</v>
      </c>
      <c r="Z46" s="47" t="str">
        <f t="shared" si="8"/>
        <v>+</v>
      </c>
      <c r="AA46" s="40"/>
    </row>
    <row r="47" spans="1:27" ht="29.25" customHeight="1" thickBot="1" x14ac:dyDescent="0.3">
      <c r="A47" s="6" t="s">
        <v>154</v>
      </c>
      <c r="B47" s="5" t="s">
        <v>25</v>
      </c>
      <c r="C47" s="23">
        <v>94.6</v>
      </c>
      <c r="D47" s="23">
        <v>98.2</v>
      </c>
      <c r="E47" s="23">
        <v>94.7</v>
      </c>
      <c r="F47" s="23">
        <v>93.7</v>
      </c>
      <c r="G47" s="23">
        <v>92.8</v>
      </c>
      <c r="H47" s="23">
        <v>86.6</v>
      </c>
      <c r="I47" s="23">
        <v>90.4</v>
      </c>
      <c r="J47" s="23">
        <v>91.8</v>
      </c>
      <c r="N47" s="40"/>
      <c r="O47" s="97" t="s">
        <v>154</v>
      </c>
      <c r="P47" s="100">
        <f t="shared" si="2"/>
        <v>-1.9027484143763207E-2</v>
      </c>
      <c r="Q47" s="100">
        <f t="shared" si="2"/>
        <v>-0.11812627291242372</v>
      </c>
      <c r="R47" s="100">
        <f t="shared" si="2"/>
        <v>-4.5406546990496288E-2</v>
      </c>
      <c r="S47" s="100">
        <f t="shared" si="2"/>
        <v>-2.0277481323372482E-2</v>
      </c>
      <c r="T47" s="100">
        <f t="shared" si="3"/>
        <v>-5.0709446342513925E-2</v>
      </c>
      <c r="U47" s="93" t="str">
        <f t="shared" si="4"/>
        <v>-</v>
      </c>
      <c r="V47" s="93" t="str">
        <f t="shared" si="1"/>
        <v>-</v>
      </c>
      <c r="W47" s="94" t="str">
        <f t="shared" si="5"/>
        <v>+</v>
      </c>
      <c r="X47" s="93" t="str">
        <f t="shared" si="6"/>
        <v>-</v>
      </c>
      <c r="Y47" s="94" t="str">
        <f t="shared" si="7"/>
        <v>+</v>
      </c>
      <c r="Z47" s="94" t="str">
        <f t="shared" si="8"/>
        <v>+</v>
      </c>
      <c r="AA47" s="40"/>
    </row>
    <row r="48" spans="1:27" ht="24.75" hidden="1" customHeight="1" thickBot="1" x14ac:dyDescent="0.3">
      <c r="A48" s="6" t="s">
        <v>155</v>
      </c>
      <c r="B48" s="5" t="s">
        <v>25</v>
      </c>
      <c r="C48" s="22">
        <v>119.3</v>
      </c>
      <c r="D48" s="22">
        <v>121.1</v>
      </c>
      <c r="E48" s="22">
        <v>123.2</v>
      </c>
      <c r="F48" s="22">
        <v>114.5</v>
      </c>
      <c r="G48" s="22">
        <v>118.7</v>
      </c>
      <c r="H48" s="22">
        <v>112.8</v>
      </c>
      <c r="I48" s="22">
        <v>111.9</v>
      </c>
      <c r="J48" s="22">
        <v>130.19999999999999</v>
      </c>
      <c r="N48" s="40"/>
      <c r="O48" s="53" t="s">
        <v>155</v>
      </c>
      <c r="P48" s="54">
        <f t="shared" si="2"/>
        <v>-5.0293378038557268E-3</v>
      </c>
      <c r="Q48" s="54">
        <f t="shared" si="2"/>
        <v>-6.8538398018166746E-2</v>
      </c>
      <c r="R48" s="54">
        <f t="shared" si="2"/>
        <v>-9.1720779220779147E-2</v>
      </c>
      <c r="S48" s="54">
        <f t="shared" si="2"/>
        <v>0.1371179039301309</v>
      </c>
      <c r="T48" s="54">
        <f t="shared" si="3"/>
        <v>-7.0426527781676795E-3</v>
      </c>
      <c r="U48" s="55" t="str">
        <f t="shared" si="4"/>
        <v>+</v>
      </c>
      <c r="V48" s="55" t="str">
        <f t="shared" si="1"/>
        <v>+</v>
      </c>
      <c r="W48" s="55" t="str">
        <f t="shared" si="5"/>
        <v>+</v>
      </c>
      <c r="X48" s="55" t="str">
        <f t="shared" si="6"/>
        <v>+</v>
      </c>
      <c r="Y48" s="55" t="str">
        <f t="shared" si="7"/>
        <v>+</v>
      </c>
      <c r="Z48" s="55" t="str">
        <f t="shared" si="8"/>
        <v>+</v>
      </c>
      <c r="AA48" s="40"/>
    </row>
    <row r="49" spans="1:27" ht="24.75" hidden="1" customHeight="1" thickBot="1" x14ac:dyDescent="0.3">
      <c r="A49" s="6" t="s">
        <v>156</v>
      </c>
      <c r="B49" s="5" t="s">
        <v>25</v>
      </c>
      <c r="C49" s="23">
        <v>112.2</v>
      </c>
      <c r="D49" s="23">
        <v>115.4</v>
      </c>
      <c r="E49" s="23">
        <v>116.4</v>
      </c>
      <c r="F49" s="23">
        <v>114.7</v>
      </c>
      <c r="G49" s="23">
        <v>120.3</v>
      </c>
      <c r="H49" s="23">
        <v>119.7</v>
      </c>
      <c r="I49" s="23">
        <v>120</v>
      </c>
      <c r="J49" s="23">
        <v>121.3</v>
      </c>
      <c r="N49" s="40"/>
      <c r="O49" s="24" t="s">
        <v>156</v>
      </c>
      <c r="P49" s="25">
        <f t="shared" si="2"/>
        <v>7.2192513368983802E-2</v>
      </c>
      <c r="Q49" s="25">
        <f t="shared" si="2"/>
        <v>3.726169844020788E-2</v>
      </c>
      <c r="R49" s="25">
        <f t="shared" si="2"/>
        <v>3.0927835051546282E-2</v>
      </c>
      <c r="S49" s="25">
        <f t="shared" si="2"/>
        <v>5.7541412380122114E-2</v>
      </c>
      <c r="T49" s="25">
        <f t="shared" si="3"/>
        <v>4.9480864810215019E-2</v>
      </c>
      <c r="U49" s="26" t="str">
        <f t="shared" si="4"/>
        <v>+</v>
      </c>
      <c r="V49" s="26" t="str">
        <f t="shared" si="1"/>
        <v>+</v>
      </c>
      <c r="W49" s="26" t="str">
        <f t="shared" si="5"/>
        <v>+</v>
      </c>
      <c r="X49" s="26" t="str">
        <f t="shared" si="6"/>
        <v>+</v>
      </c>
      <c r="Y49" s="26" t="str">
        <f t="shared" si="7"/>
        <v>+</v>
      </c>
      <c r="Z49" s="26" t="str">
        <f t="shared" si="8"/>
        <v>+</v>
      </c>
      <c r="AA49" s="40"/>
    </row>
    <row r="50" spans="1:27" ht="24.75" hidden="1" customHeight="1" thickBot="1" x14ac:dyDescent="0.3">
      <c r="A50" s="6" t="s">
        <v>157</v>
      </c>
      <c r="B50" s="5" t="s">
        <v>25</v>
      </c>
      <c r="C50" s="22">
        <v>101.7</v>
      </c>
      <c r="D50" s="22">
        <v>105.4</v>
      </c>
      <c r="E50" s="22">
        <v>105.2</v>
      </c>
      <c r="F50" s="22">
        <v>103.6</v>
      </c>
      <c r="G50" s="22">
        <v>116.2</v>
      </c>
      <c r="H50" s="22">
        <v>112.5</v>
      </c>
      <c r="I50" s="22">
        <v>112.5</v>
      </c>
      <c r="J50" s="22">
        <v>112.2</v>
      </c>
      <c r="N50" s="40"/>
      <c r="O50" s="24" t="s">
        <v>157</v>
      </c>
      <c r="P50" s="25">
        <f t="shared" si="2"/>
        <v>0.14257620452310715</v>
      </c>
      <c r="Q50" s="25">
        <f t="shared" si="2"/>
        <v>6.7362428842504762E-2</v>
      </c>
      <c r="R50" s="25">
        <f t="shared" si="2"/>
        <v>6.9391634980988659E-2</v>
      </c>
      <c r="S50" s="25">
        <f t="shared" si="2"/>
        <v>8.3011583011583179E-2</v>
      </c>
      <c r="T50" s="25">
        <f t="shared" si="3"/>
        <v>9.0585462839545938E-2</v>
      </c>
      <c r="U50" s="26" t="str">
        <f t="shared" si="4"/>
        <v>+</v>
      </c>
      <c r="V50" s="26" t="str">
        <f t="shared" si="1"/>
        <v>+</v>
      </c>
      <c r="W50" s="26" t="str">
        <f t="shared" si="5"/>
        <v>+</v>
      </c>
      <c r="X50" s="26" t="str">
        <f t="shared" si="6"/>
        <v>+</v>
      </c>
      <c r="Y50" s="26" t="str">
        <f t="shared" si="7"/>
        <v>+</v>
      </c>
      <c r="Z50" s="26" t="str">
        <f t="shared" si="8"/>
        <v>+</v>
      </c>
      <c r="AA50" s="40"/>
    </row>
    <row r="51" spans="1:27" ht="24.75" hidden="1" customHeight="1" thickBot="1" x14ac:dyDescent="0.3">
      <c r="A51" s="6" t="s">
        <v>158</v>
      </c>
      <c r="B51" s="5" t="s">
        <v>25</v>
      </c>
      <c r="C51" s="23">
        <v>111.7</v>
      </c>
      <c r="D51" s="23">
        <v>113.3</v>
      </c>
      <c r="E51" s="23">
        <v>118.2</v>
      </c>
      <c r="F51" s="23">
        <v>110.7</v>
      </c>
      <c r="G51" s="23">
        <v>116.7</v>
      </c>
      <c r="H51" s="23">
        <v>119.6</v>
      </c>
      <c r="I51" s="23">
        <v>118.5</v>
      </c>
      <c r="J51" s="23">
        <v>122.2</v>
      </c>
      <c r="N51" s="40"/>
      <c r="O51" s="24" t="s">
        <v>158</v>
      </c>
      <c r="P51" s="25">
        <f t="shared" si="2"/>
        <v>4.476275738585489E-2</v>
      </c>
      <c r="Q51" s="25">
        <f t="shared" si="2"/>
        <v>5.5604589585172004E-2</v>
      </c>
      <c r="R51" s="25">
        <f t="shared" si="2"/>
        <v>2.5380710659899108E-3</v>
      </c>
      <c r="S51" s="25">
        <f t="shared" si="2"/>
        <v>0.10388437217705504</v>
      </c>
      <c r="T51" s="25">
        <f t="shared" si="3"/>
        <v>5.1697447553517961E-2</v>
      </c>
      <c r="U51" s="26" t="str">
        <f t="shared" si="4"/>
        <v>+</v>
      </c>
      <c r="V51" s="26" t="str">
        <f t="shared" si="1"/>
        <v>+</v>
      </c>
      <c r="W51" s="26" t="str">
        <f t="shared" si="5"/>
        <v>+</v>
      </c>
      <c r="X51" s="26" t="str">
        <f t="shared" si="6"/>
        <v>+</v>
      </c>
      <c r="Y51" s="26" t="str">
        <f t="shared" si="7"/>
        <v>+</v>
      </c>
      <c r="Z51" s="26" t="str">
        <f t="shared" si="8"/>
        <v>+</v>
      </c>
      <c r="AA51" s="40"/>
    </row>
    <row r="52" spans="1:27" ht="24.75" hidden="1" customHeight="1" thickBot="1" x14ac:dyDescent="0.3">
      <c r="A52" s="6" t="s">
        <v>159</v>
      </c>
      <c r="B52" s="5" t="s">
        <v>25</v>
      </c>
      <c r="C52" s="22">
        <v>120.2</v>
      </c>
      <c r="D52" s="22">
        <v>124.1</v>
      </c>
      <c r="E52" s="22">
        <v>124</v>
      </c>
      <c r="F52" s="22">
        <v>125.3</v>
      </c>
      <c r="G52" s="22">
        <v>126</v>
      </c>
      <c r="H52" s="22">
        <v>124.9</v>
      </c>
      <c r="I52" s="22">
        <v>127.2</v>
      </c>
      <c r="J52" s="22">
        <v>128.30000000000001</v>
      </c>
      <c r="N52" s="40"/>
      <c r="O52" s="24" t="s">
        <v>159</v>
      </c>
      <c r="P52" s="25">
        <f t="shared" si="2"/>
        <v>4.8252911813643884E-2</v>
      </c>
      <c r="Q52" s="25">
        <f t="shared" si="2"/>
        <v>6.4464141821112264E-3</v>
      </c>
      <c r="R52" s="25">
        <f t="shared" si="2"/>
        <v>2.5806451612903292E-2</v>
      </c>
      <c r="S52" s="25">
        <f t="shared" si="2"/>
        <v>2.3942537909018569E-2</v>
      </c>
      <c r="T52" s="25">
        <f t="shared" si="3"/>
        <v>2.6112078879419243E-2</v>
      </c>
      <c r="U52" s="26" t="str">
        <f t="shared" si="4"/>
        <v>+</v>
      </c>
      <c r="V52" s="26" t="str">
        <f t="shared" si="1"/>
        <v>+</v>
      </c>
      <c r="W52" s="26" t="str">
        <f t="shared" si="5"/>
        <v>+</v>
      </c>
      <c r="X52" s="26" t="str">
        <f t="shared" si="6"/>
        <v>+</v>
      </c>
      <c r="Y52" s="26" t="str">
        <f t="shared" si="7"/>
        <v>+</v>
      </c>
      <c r="Z52" s="26" t="str">
        <f t="shared" si="8"/>
        <v>+</v>
      </c>
      <c r="AA52" s="40"/>
    </row>
    <row r="53" spans="1:27" ht="24.75" hidden="1" customHeight="1" thickBot="1" x14ac:dyDescent="0.3">
      <c r="A53" s="6" t="s">
        <v>160</v>
      </c>
      <c r="B53" s="5" t="s">
        <v>25</v>
      </c>
      <c r="C53" s="23">
        <v>105.6</v>
      </c>
      <c r="D53" s="23">
        <v>104.7</v>
      </c>
      <c r="E53" s="23">
        <v>104.5</v>
      </c>
      <c r="F53" s="23">
        <v>107.5</v>
      </c>
      <c r="G53" s="23">
        <v>100.7</v>
      </c>
      <c r="H53" s="23">
        <v>100.7</v>
      </c>
      <c r="I53" s="23">
        <v>104.8</v>
      </c>
      <c r="J53" s="23">
        <v>108.4</v>
      </c>
      <c r="N53" s="40"/>
      <c r="O53" s="24" t="s">
        <v>160</v>
      </c>
      <c r="P53" s="25">
        <f t="shared" si="2"/>
        <v>-4.6401515151515027E-2</v>
      </c>
      <c r="Q53" s="25">
        <f t="shared" si="2"/>
        <v>-3.8204393505253065E-2</v>
      </c>
      <c r="R53" s="25">
        <f t="shared" si="2"/>
        <v>2.870813397129135E-3</v>
      </c>
      <c r="S53" s="25">
        <f t="shared" si="2"/>
        <v>8.3720930232558111E-3</v>
      </c>
      <c r="T53" s="25">
        <f t="shared" si="3"/>
        <v>-1.8340750559095786E-2</v>
      </c>
      <c r="U53" s="26" t="str">
        <f t="shared" si="4"/>
        <v>+</v>
      </c>
      <c r="V53" s="26" t="str">
        <f t="shared" si="1"/>
        <v>+</v>
      </c>
      <c r="W53" s="26" t="str">
        <f t="shared" si="5"/>
        <v>+</v>
      </c>
      <c r="X53" s="26" t="str">
        <f t="shared" si="6"/>
        <v>+</v>
      </c>
      <c r="Y53" s="26" t="str">
        <f t="shared" si="7"/>
        <v>+</v>
      </c>
      <c r="Z53" s="26" t="str">
        <f t="shared" si="8"/>
        <v>+</v>
      </c>
      <c r="AA53" s="40"/>
    </row>
    <row r="54" spans="1:27" ht="24.75" hidden="1" customHeight="1" thickBot="1" x14ac:dyDescent="0.3">
      <c r="A54" s="6" t="s">
        <v>161</v>
      </c>
      <c r="B54" s="5" t="s">
        <v>25</v>
      </c>
      <c r="C54" s="22">
        <v>105.6</v>
      </c>
      <c r="D54" s="22">
        <v>104.7</v>
      </c>
      <c r="E54" s="22">
        <v>104.5</v>
      </c>
      <c r="F54" s="22">
        <v>107.5</v>
      </c>
      <c r="G54" s="22">
        <v>100.7</v>
      </c>
      <c r="H54" s="22">
        <v>100.7</v>
      </c>
      <c r="I54" s="22">
        <v>104.8</v>
      </c>
      <c r="J54" s="22">
        <v>108.4</v>
      </c>
      <c r="N54" s="40"/>
      <c r="O54" s="24" t="s">
        <v>161</v>
      </c>
      <c r="P54" s="25">
        <f t="shared" si="2"/>
        <v>-4.6401515151515027E-2</v>
      </c>
      <c r="Q54" s="25">
        <f t="shared" si="2"/>
        <v>-3.8204393505253065E-2</v>
      </c>
      <c r="R54" s="25">
        <f t="shared" si="2"/>
        <v>2.870813397129135E-3</v>
      </c>
      <c r="S54" s="25">
        <f t="shared" si="2"/>
        <v>8.3720930232558111E-3</v>
      </c>
      <c r="T54" s="25">
        <f t="shared" si="3"/>
        <v>-1.8340750559095786E-2</v>
      </c>
      <c r="U54" s="26" t="str">
        <f t="shared" si="4"/>
        <v>+</v>
      </c>
      <c r="V54" s="26" t="str">
        <f t="shared" si="1"/>
        <v>+</v>
      </c>
      <c r="W54" s="26" t="str">
        <f t="shared" si="5"/>
        <v>+</v>
      </c>
      <c r="X54" s="26" t="str">
        <f t="shared" si="6"/>
        <v>+</v>
      </c>
      <c r="Y54" s="26" t="str">
        <f t="shared" si="7"/>
        <v>+</v>
      </c>
      <c r="Z54" s="26" t="str">
        <f t="shared" si="8"/>
        <v>+</v>
      </c>
      <c r="AA54" s="40"/>
    </row>
    <row r="55" spans="1:27" ht="24.75" hidden="1" customHeight="1" thickBot="1" x14ac:dyDescent="0.3">
      <c r="A55" s="6" t="s">
        <v>162</v>
      </c>
      <c r="B55" s="5" t="s">
        <v>25</v>
      </c>
      <c r="C55" s="23">
        <v>106.2</v>
      </c>
      <c r="D55" s="23">
        <v>101.8</v>
      </c>
      <c r="E55" s="23">
        <v>102</v>
      </c>
      <c r="F55" s="23">
        <v>104.1</v>
      </c>
      <c r="G55" s="23">
        <v>99.7</v>
      </c>
      <c r="H55" s="23">
        <v>96.8</v>
      </c>
      <c r="I55" s="23">
        <v>99.6</v>
      </c>
      <c r="J55" s="23">
        <v>103.1</v>
      </c>
      <c r="N55" s="40"/>
      <c r="O55" s="24" t="s">
        <v>162</v>
      </c>
      <c r="P55" s="25">
        <f t="shared" si="2"/>
        <v>-6.1205273069679822E-2</v>
      </c>
      <c r="Q55" s="25">
        <f t="shared" si="2"/>
        <v>-4.9115913555992097E-2</v>
      </c>
      <c r="R55" s="25">
        <f t="shared" si="2"/>
        <v>-2.352941176470591E-2</v>
      </c>
      <c r="S55" s="25">
        <f t="shared" si="2"/>
        <v>-9.6061479346781775E-3</v>
      </c>
      <c r="T55" s="25">
        <f t="shared" si="3"/>
        <v>-3.5864186581264001E-2</v>
      </c>
      <c r="U55" s="43" t="str">
        <f t="shared" si="4"/>
        <v>-</v>
      </c>
      <c r="V55" s="26" t="str">
        <f t="shared" si="1"/>
        <v>+</v>
      </c>
      <c r="W55" s="26" t="str">
        <f t="shared" si="5"/>
        <v>+</v>
      </c>
      <c r="X55" s="26" t="str">
        <f t="shared" si="6"/>
        <v>+</v>
      </c>
      <c r="Y55" s="26" t="str">
        <f t="shared" si="7"/>
        <v>+</v>
      </c>
      <c r="Z55" s="26" t="str">
        <f t="shared" si="8"/>
        <v>+</v>
      </c>
      <c r="AA55" s="40"/>
    </row>
    <row r="56" spans="1:27" ht="24.75" hidden="1" customHeight="1" thickBot="1" x14ac:dyDescent="0.3">
      <c r="A56" s="6" t="s">
        <v>163</v>
      </c>
      <c r="B56" s="5" t="s">
        <v>25</v>
      </c>
      <c r="C56" s="22">
        <v>116.2</v>
      </c>
      <c r="D56" s="22">
        <v>107.2</v>
      </c>
      <c r="E56" s="22">
        <v>104.4</v>
      </c>
      <c r="F56" s="22">
        <v>122</v>
      </c>
      <c r="G56" s="22">
        <v>107.6</v>
      </c>
      <c r="H56" s="22">
        <v>103.6</v>
      </c>
      <c r="I56" s="22">
        <v>114.5</v>
      </c>
      <c r="J56" s="22">
        <v>135.5</v>
      </c>
      <c r="N56" s="40"/>
      <c r="O56" s="24" t="s">
        <v>163</v>
      </c>
      <c r="P56" s="25">
        <f t="shared" si="2"/>
        <v>-7.4010327022375311E-2</v>
      </c>
      <c r="Q56" s="25">
        <f t="shared" si="2"/>
        <v>-3.3582089552238847E-2</v>
      </c>
      <c r="R56" s="25">
        <f t="shared" si="2"/>
        <v>9.6743295019157127E-2</v>
      </c>
      <c r="S56" s="25">
        <f t="shared" si="2"/>
        <v>0.11065573770491799</v>
      </c>
      <c r="T56" s="25">
        <f t="shared" si="3"/>
        <v>2.495165403736524E-2</v>
      </c>
      <c r="U56" s="26" t="str">
        <f t="shared" si="4"/>
        <v>+</v>
      </c>
      <c r="V56" s="26" t="str">
        <f t="shared" si="1"/>
        <v>+</v>
      </c>
      <c r="W56" s="26" t="str">
        <f t="shared" si="5"/>
        <v>+</v>
      </c>
      <c r="X56" s="26" t="str">
        <f t="shared" si="6"/>
        <v>+</v>
      </c>
      <c r="Y56" s="26" t="str">
        <f t="shared" si="7"/>
        <v>+</v>
      </c>
      <c r="Z56" s="26" t="str">
        <f t="shared" si="8"/>
        <v>+</v>
      </c>
      <c r="AA56" s="40"/>
    </row>
    <row r="57" spans="1:27" s="28" customFormat="1" ht="11.25" hidden="1" customHeight="1" x14ac:dyDescent="0.2">
      <c r="A57" s="27"/>
      <c r="N57" s="44"/>
      <c r="O57" s="33" t="s">
        <v>173</v>
      </c>
      <c r="P57" s="34"/>
      <c r="Q57" s="34"/>
      <c r="R57" s="34"/>
      <c r="S57" s="34"/>
      <c r="T57" s="34"/>
      <c r="U57" s="35"/>
      <c r="V57" s="35"/>
      <c r="W57" s="35"/>
      <c r="X57" s="35"/>
      <c r="Y57" s="35"/>
      <c r="Z57" s="35"/>
      <c r="AA57" s="44"/>
    </row>
    <row r="58" spans="1:27" s="28" customFormat="1" ht="11.25" hidden="1" customHeight="1" x14ac:dyDescent="0.2">
      <c r="A58" s="29"/>
      <c r="N58" s="44"/>
      <c r="O58" s="36" t="s">
        <v>174</v>
      </c>
      <c r="P58" s="34"/>
      <c r="Q58" s="34"/>
      <c r="R58" s="34"/>
      <c r="S58" s="34"/>
      <c r="T58" s="34"/>
      <c r="U58" s="35"/>
      <c r="V58" s="35"/>
      <c r="W58" s="35"/>
      <c r="X58" s="35"/>
      <c r="Y58" s="35"/>
      <c r="Z58" s="35"/>
      <c r="AA58" s="44"/>
    </row>
    <row r="59" spans="1:27" ht="16.5" customHeight="1" x14ac:dyDescent="0.2">
      <c r="A59" s="11"/>
      <c r="B59" s="10"/>
      <c r="N59" s="40"/>
      <c r="O59" s="37" t="s">
        <v>164</v>
      </c>
      <c r="P59" s="38"/>
      <c r="Q59" s="38"/>
      <c r="R59" s="38"/>
      <c r="S59" s="38"/>
      <c r="T59" s="38"/>
      <c r="U59" s="39"/>
      <c r="V59" s="39"/>
      <c r="W59" s="39"/>
      <c r="X59" s="39"/>
      <c r="Y59" s="39"/>
      <c r="Z59" s="39"/>
      <c r="AA59" s="40"/>
    </row>
    <row r="60" spans="1:27" ht="23.25" x14ac:dyDescent="0.2">
      <c r="N60" s="40"/>
      <c r="O60" s="40"/>
      <c r="P60" s="40"/>
      <c r="Q60" s="40"/>
      <c r="R60" s="40"/>
      <c r="S60" s="41"/>
      <c r="T60" s="41"/>
      <c r="U60" s="42"/>
      <c r="V60" s="42"/>
      <c r="W60" s="42"/>
      <c r="X60" s="42"/>
      <c r="Y60" s="42"/>
      <c r="Z60" s="42"/>
      <c r="AA60" s="40"/>
    </row>
    <row r="61" spans="1:27" ht="23.25" x14ac:dyDescent="0.2">
      <c r="N61" s="40"/>
      <c r="O61" s="40"/>
      <c r="P61" s="40"/>
      <c r="Q61" s="40"/>
      <c r="R61" s="40"/>
      <c r="S61" s="41"/>
      <c r="T61" s="41"/>
      <c r="U61" s="42"/>
      <c r="V61" s="42"/>
      <c r="W61" s="42"/>
      <c r="X61" s="42"/>
      <c r="Y61" s="42"/>
      <c r="Z61" s="42"/>
      <c r="AA61" s="40"/>
    </row>
    <row r="62" spans="1:27" ht="23.25" x14ac:dyDescent="0.2">
      <c r="S62" s="30"/>
      <c r="T62" s="30"/>
      <c r="U62" s="31"/>
      <c r="V62" s="31"/>
      <c r="W62" s="31"/>
      <c r="X62" s="31"/>
      <c r="Y62" s="31"/>
      <c r="Z62" s="31"/>
    </row>
    <row r="63" spans="1:27" ht="23.25" x14ac:dyDescent="0.2">
      <c r="S63" s="30"/>
      <c r="T63" s="30"/>
      <c r="U63" s="31"/>
      <c r="V63" s="31"/>
      <c r="W63" s="31"/>
      <c r="X63" s="31"/>
      <c r="Y63" s="31"/>
      <c r="Z63" s="31"/>
    </row>
    <row r="64" spans="1:27" ht="23.25" x14ac:dyDescent="0.2">
      <c r="S64" s="30"/>
      <c r="T64" s="30"/>
      <c r="U64" s="31"/>
      <c r="V64" s="31"/>
      <c r="W64" s="31"/>
      <c r="X64" s="31"/>
      <c r="Y64" s="31"/>
      <c r="Z64" s="31"/>
    </row>
    <row r="65" spans="19:26" ht="23.25" x14ac:dyDescent="0.2">
      <c r="S65" s="30"/>
      <c r="T65" s="30"/>
      <c r="U65" s="31"/>
      <c r="V65" s="31"/>
      <c r="W65" s="31"/>
      <c r="X65" s="31"/>
      <c r="Y65" s="31"/>
      <c r="Z65" s="31"/>
    </row>
    <row r="66" spans="19:26" ht="23.25" x14ac:dyDescent="0.2">
      <c r="S66" s="30"/>
      <c r="T66" s="30"/>
      <c r="U66" s="31"/>
      <c r="V66" s="31"/>
      <c r="W66" s="31"/>
      <c r="X66" s="31"/>
      <c r="Y66" s="31"/>
      <c r="Z66" s="31"/>
    </row>
    <row r="67" spans="19:26" ht="23.25" x14ac:dyDescent="0.2">
      <c r="S67" s="30"/>
      <c r="T67" s="30"/>
      <c r="U67" s="31"/>
      <c r="V67" s="31"/>
      <c r="W67" s="31"/>
      <c r="X67" s="31"/>
      <c r="Y67" s="31"/>
      <c r="Z67" s="31"/>
    </row>
    <row r="68" spans="19:26" ht="23.25" x14ac:dyDescent="0.2">
      <c r="S68" s="30"/>
      <c r="T68" s="30"/>
      <c r="U68" s="31"/>
      <c r="V68" s="31"/>
      <c r="W68" s="31"/>
      <c r="X68" s="31"/>
      <c r="Y68" s="31"/>
      <c r="Z68" s="31"/>
    </row>
    <row r="69" spans="19:26" ht="23.25" x14ac:dyDescent="0.2">
      <c r="S69" s="30"/>
      <c r="T69" s="30"/>
      <c r="U69" s="31"/>
      <c r="V69" s="31"/>
      <c r="W69" s="31"/>
      <c r="X69" s="31"/>
      <c r="Y69" s="31"/>
      <c r="Z69" s="31"/>
    </row>
    <row r="70" spans="19:26" ht="23.25" x14ac:dyDescent="0.2">
      <c r="S70" s="30"/>
      <c r="T70" s="30"/>
      <c r="U70" s="31"/>
      <c r="V70" s="31"/>
      <c r="W70" s="31"/>
      <c r="X70" s="31"/>
      <c r="Y70" s="31"/>
      <c r="Z70" s="31"/>
    </row>
    <row r="71" spans="19:26" ht="23.25" x14ac:dyDescent="0.2">
      <c r="S71" s="30"/>
      <c r="T71" s="30"/>
      <c r="U71" s="31"/>
      <c r="V71" s="31"/>
      <c r="W71" s="31"/>
      <c r="X71" s="31"/>
      <c r="Y71" s="31"/>
      <c r="Z71" s="31"/>
    </row>
    <row r="72" spans="19:26" ht="23.25" x14ac:dyDescent="0.2">
      <c r="S72" s="30"/>
      <c r="T72" s="30"/>
      <c r="U72" s="31"/>
      <c r="V72" s="31"/>
      <c r="W72" s="31"/>
      <c r="X72" s="31"/>
      <c r="Y72" s="31"/>
      <c r="Z72" s="31"/>
    </row>
    <row r="73" spans="19:26" ht="23.25" x14ac:dyDescent="0.2">
      <c r="S73" s="30"/>
      <c r="T73" s="30"/>
      <c r="U73" s="31"/>
      <c r="V73" s="31"/>
      <c r="W73" s="31"/>
      <c r="X73" s="31"/>
      <c r="Y73" s="31"/>
      <c r="Z73" s="31"/>
    </row>
    <row r="74" spans="19:26" ht="23.25" x14ac:dyDescent="0.2">
      <c r="S74" s="30"/>
      <c r="T74" s="30"/>
      <c r="U74" s="31"/>
      <c r="V74" s="31"/>
      <c r="W74" s="31"/>
      <c r="X74" s="31"/>
      <c r="Y74" s="31"/>
      <c r="Z74" s="31"/>
    </row>
    <row r="75" spans="19:26" ht="23.25" x14ac:dyDescent="0.2">
      <c r="S75" s="30"/>
      <c r="T75" s="30"/>
      <c r="U75" s="31"/>
      <c r="V75" s="31"/>
      <c r="W75" s="31"/>
      <c r="X75" s="31"/>
      <c r="Y75" s="31"/>
      <c r="Z75" s="31"/>
    </row>
    <row r="76" spans="19:26" ht="23.25" x14ac:dyDescent="0.2">
      <c r="S76" s="30"/>
      <c r="T76" s="30"/>
      <c r="U76" s="31"/>
      <c r="V76" s="31"/>
      <c r="W76" s="31"/>
      <c r="X76" s="31"/>
      <c r="Y76" s="31"/>
      <c r="Z76" s="31"/>
    </row>
    <row r="77" spans="19:26" ht="23.25" x14ac:dyDescent="0.2">
      <c r="S77" s="30"/>
      <c r="T77" s="30"/>
      <c r="U77" s="31"/>
      <c r="V77" s="31"/>
      <c r="W77" s="31"/>
      <c r="X77" s="31"/>
      <c r="Y77" s="31"/>
      <c r="Z77" s="31"/>
    </row>
    <row r="78" spans="19:26" ht="23.25" x14ac:dyDescent="0.2">
      <c r="S78" s="30"/>
      <c r="T78" s="30"/>
      <c r="U78" s="31"/>
      <c r="V78" s="31"/>
      <c r="W78" s="31"/>
      <c r="X78" s="31"/>
      <c r="Y78" s="31"/>
      <c r="Z78" s="31"/>
    </row>
    <row r="79" spans="19:26" ht="23.25" x14ac:dyDescent="0.2">
      <c r="S79" s="30"/>
      <c r="T79" s="30"/>
      <c r="U79" s="31"/>
      <c r="V79" s="31"/>
      <c r="W79" s="31"/>
      <c r="X79" s="31"/>
      <c r="Y79" s="31"/>
      <c r="Z79" s="31"/>
    </row>
    <row r="80" spans="19:26" ht="23.25" x14ac:dyDescent="0.2">
      <c r="S80" s="30"/>
      <c r="T80" s="30"/>
      <c r="U80" s="31"/>
      <c r="V80" s="31"/>
      <c r="W80" s="31"/>
      <c r="X80" s="31"/>
      <c r="Y80" s="31"/>
      <c r="Z80" s="31"/>
    </row>
    <row r="81" spans="19:26" ht="23.25" x14ac:dyDescent="0.2">
      <c r="S81" s="30"/>
      <c r="T81" s="30"/>
      <c r="U81" s="31"/>
      <c r="V81" s="31"/>
      <c r="W81" s="31"/>
      <c r="X81" s="31"/>
      <c r="Y81" s="31"/>
      <c r="Z81" s="31"/>
    </row>
    <row r="82" spans="19:26" ht="23.25" x14ac:dyDescent="0.2">
      <c r="S82" s="30"/>
      <c r="T82" s="30"/>
      <c r="U82" s="31"/>
      <c r="V82" s="31"/>
      <c r="W82" s="31"/>
      <c r="X82" s="31"/>
      <c r="Y82" s="31"/>
      <c r="Z82" s="31"/>
    </row>
    <row r="83" spans="19:26" ht="23.25" x14ac:dyDescent="0.2">
      <c r="S83" s="30"/>
      <c r="T83" s="30"/>
      <c r="U83" s="31"/>
      <c r="V83" s="31"/>
      <c r="W83" s="31"/>
      <c r="X83" s="31"/>
      <c r="Y83" s="31"/>
      <c r="Z83" s="31"/>
    </row>
    <row r="84" spans="19:26" ht="23.25" x14ac:dyDescent="0.2">
      <c r="S84" s="30"/>
      <c r="T84" s="30"/>
      <c r="U84" s="31"/>
      <c r="V84" s="31"/>
      <c r="W84" s="31"/>
      <c r="X84" s="31"/>
      <c r="Y84" s="31"/>
      <c r="Z84" s="31"/>
    </row>
    <row r="85" spans="19:26" ht="23.25" x14ac:dyDescent="0.2">
      <c r="S85" s="30"/>
      <c r="T85" s="30"/>
      <c r="U85" s="31"/>
      <c r="V85" s="31"/>
      <c r="W85" s="31"/>
      <c r="X85" s="31"/>
      <c r="Y85" s="31"/>
      <c r="Z85" s="31"/>
    </row>
    <row r="86" spans="19:26" ht="23.25" x14ac:dyDescent="0.2">
      <c r="S86" s="30"/>
      <c r="T86" s="30"/>
      <c r="U86" s="31"/>
      <c r="V86" s="31"/>
      <c r="W86" s="31"/>
      <c r="X86" s="31"/>
      <c r="Y86" s="31"/>
      <c r="Z86" s="31"/>
    </row>
    <row r="87" spans="19:26" ht="23.25" x14ac:dyDescent="0.2">
      <c r="S87" s="30"/>
      <c r="T87" s="30"/>
      <c r="U87" s="31"/>
      <c r="V87" s="31"/>
      <c r="W87" s="31"/>
      <c r="X87" s="31"/>
      <c r="Y87" s="31"/>
      <c r="Z87" s="31"/>
    </row>
    <row r="88" spans="19:26" ht="23.25" x14ac:dyDescent="0.2">
      <c r="S88" s="30"/>
      <c r="T88" s="30"/>
      <c r="U88" s="31"/>
      <c r="V88" s="31"/>
      <c r="W88" s="31"/>
      <c r="X88" s="31"/>
      <c r="Y88" s="31"/>
      <c r="Z88" s="31"/>
    </row>
    <row r="89" spans="19:26" ht="23.25" x14ac:dyDescent="0.2">
      <c r="S89" s="30"/>
      <c r="T89" s="30"/>
      <c r="U89" s="31"/>
      <c r="V89" s="31"/>
      <c r="W89" s="31"/>
      <c r="X89" s="31"/>
      <c r="Y89" s="31"/>
      <c r="Z89" s="31"/>
    </row>
    <row r="90" spans="19:26" ht="23.25" x14ac:dyDescent="0.2">
      <c r="S90" s="30"/>
      <c r="T90" s="30"/>
      <c r="U90" s="31"/>
      <c r="V90" s="31"/>
      <c r="W90" s="31"/>
      <c r="X90" s="31"/>
      <c r="Y90" s="31"/>
      <c r="Z90" s="31"/>
    </row>
    <row r="91" spans="19:26" ht="23.25" x14ac:dyDescent="0.2">
      <c r="S91" s="30"/>
      <c r="T91" s="30"/>
      <c r="U91" s="31"/>
      <c r="V91" s="31"/>
      <c r="W91" s="31"/>
      <c r="X91" s="31"/>
      <c r="Y91" s="31"/>
      <c r="Z91" s="31"/>
    </row>
    <row r="92" spans="19:26" ht="23.25" x14ac:dyDescent="0.2">
      <c r="S92" s="30"/>
      <c r="T92" s="30"/>
      <c r="U92" s="31"/>
      <c r="V92" s="31"/>
      <c r="W92" s="31"/>
      <c r="X92" s="31"/>
      <c r="Y92" s="31"/>
      <c r="Z92" s="31"/>
    </row>
    <row r="93" spans="19:26" ht="23.25" x14ac:dyDescent="0.2">
      <c r="S93" s="30"/>
      <c r="T93" s="30"/>
      <c r="U93" s="31"/>
      <c r="V93" s="31"/>
      <c r="W93" s="31"/>
      <c r="X93" s="31"/>
      <c r="Y93" s="31"/>
      <c r="Z93" s="31"/>
    </row>
    <row r="94" spans="19:26" ht="23.25" x14ac:dyDescent="0.2">
      <c r="S94" s="30"/>
      <c r="T94" s="30"/>
      <c r="U94" s="31"/>
      <c r="V94" s="31"/>
      <c r="W94" s="31"/>
      <c r="X94" s="31"/>
      <c r="Y94" s="31"/>
      <c r="Z94" s="31"/>
    </row>
    <row r="95" spans="19:26" ht="23.25" x14ac:dyDescent="0.2">
      <c r="S95" s="30"/>
      <c r="T95" s="30"/>
      <c r="U95" s="31"/>
      <c r="V95" s="31"/>
      <c r="W95" s="31"/>
      <c r="X95" s="31"/>
      <c r="Y95" s="31"/>
      <c r="Z95" s="31"/>
    </row>
    <row r="96" spans="19:26" ht="23.25" x14ac:dyDescent="0.2">
      <c r="S96" s="30"/>
      <c r="T96" s="30"/>
      <c r="U96" s="31"/>
      <c r="V96" s="31"/>
      <c r="W96" s="31"/>
      <c r="X96" s="31"/>
      <c r="Y96" s="31"/>
      <c r="Z96" s="31"/>
    </row>
    <row r="97" spans="19:26" ht="23.25" x14ac:dyDescent="0.2">
      <c r="S97" s="30"/>
      <c r="T97" s="30"/>
      <c r="U97" s="31"/>
      <c r="V97" s="31"/>
      <c r="W97" s="31"/>
      <c r="X97" s="31"/>
      <c r="Y97" s="31"/>
      <c r="Z97" s="31"/>
    </row>
    <row r="98" spans="19:26" ht="23.25" x14ac:dyDescent="0.2">
      <c r="S98" s="30"/>
      <c r="T98" s="30"/>
      <c r="U98" s="31"/>
      <c r="V98" s="31"/>
      <c r="W98" s="31"/>
      <c r="X98" s="31"/>
      <c r="Y98" s="31"/>
      <c r="Z98" s="31"/>
    </row>
    <row r="99" spans="19:26" ht="23.25" x14ac:dyDescent="0.2">
      <c r="S99" s="30"/>
      <c r="T99" s="30"/>
      <c r="U99" s="31"/>
      <c r="V99" s="31"/>
      <c r="W99" s="31"/>
      <c r="X99" s="31"/>
      <c r="Y99" s="31"/>
      <c r="Z99" s="31"/>
    </row>
    <row r="100" spans="19:26" ht="23.25" x14ac:dyDescent="0.2">
      <c r="S100" s="30"/>
      <c r="T100" s="30"/>
      <c r="U100" s="31"/>
      <c r="V100" s="31"/>
      <c r="W100" s="31"/>
      <c r="X100" s="31"/>
      <c r="Y100" s="31"/>
      <c r="Z100" s="31"/>
    </row>
    <row r="101" spans="19:26" ht="23.25" x14ac:dyDescent="0.2">
      <c r="S101" s="30"/>
      <c r="T101" s="30"/>
      <c r="U101" s="31"/>
      <c r="V101" s="31"/>
      <c r="W101" s="31"/>
      <c r="X101" s="31"/>
      <c r="Y101" s="31"/>
      <c r="Z101" s="31"/>
    </row>
    <row r="102" spans="19:26" ht="23.25" x14ac:dyDescent="0.2">
      <c r="S102" s="30"/>
      <c r="T102" s="30"/>
      <c r="U102" s="31"/>
      <c r="V102" s="31"/>
      <c r="W102" s="31"/>
      <c r="X102" s="31"/>
      <c r="Y102" s="31"/>
      <c r="Z102" s="31"/>
    </row>
    <row r="103" spans="19:26" ht="23.25" x14ac:dyDescent="0.2">
      <c r="S103" s="30"/>
      <c r="T103" s="30"/>
      <c r="U103" s="31"/>
      <c r="V103" s="31"/>
      <c r="W103" s="31"/>
      <c r="X103" s="31"/>
      <c r="Y103" s="31"/>
      <c r="Z103" s="31"/>
    </row>
    <row r="104" spans="19:26" ht="23.25" x14ac:dyDescent="0.2">
      <c r="S104" s="30"/>
      <c r="T104" s="30"/>
      <c r="U104" s="31"/>
      <c r="V104" s="31"/>
      <c r="W104" s="31"/>
      <c r="X104" s="31"/>
      <c r="Y104" s="31"/>
      <c r="Z104" s="31"/>
    </row>
    <row r="105" spans="19:26" ht="23.25" x14ac:dyDescent="0.2">
      <c r="S105" s="30"/>
      <c r="T105" s="30"/>
      <c r="U105" s="31"/>
      <c r="V105" s="31"/>
      <c r="W105" s="31"/>
      <c r="X105" s="31"/>
      <c r="Y105" s="31"/>
      <c r="Z105" s="31"/>
    </row>
    <row r="106" spans="19:26" ht="23.25" x14ac:dyDescent="0.2">
      <c r="S106" s="30"/>
      <c r="T106" s="30"/>
      <c r="U106" s="31"/>
      <c r="V106" s="31"/>
      <c r="W106" s="31"/>
      <c r="X106" s="31"/>
      <c r="Y106" s="31"/>
      <c r="Z106" s="31"/>
    </row>
    <row r="107" spans="19:26" ht="23.25" x14ac:dyDescent="0.2">
      <c r="S107" s="30"/>
      <c r="T107" s="30"/>
      <c r="U107" s="31"/>
      <c r="V107" s="31"/>
      <c r="W107" s="31"/>
      <c r="X107" s="31"/>
      <c r="Y107" s="31"/>
      <c r="Z107" s="31"/>
    </row>
    <row r="108" spans="19:26" ht="23.25" x14ac:dyDescent="0.2">
      <c r="S108" s="30"/>
      <c r="T108" s="30"/>
      <c r="U108" s="31"/>
      <c r="V108" s="31"/>
      <c r="W108" s="31"/>
      <c r="X108" s="31"/>
      <c r="Y108" s="31"/>
      <c r="Z108" s="31"/>
    </row>
    <row r="109" spans="19:26" ht="23.25" x14ac:dyDescent="0.2">
      <c r="S109" s="30"/>
      <c r="T109" s="30"/>
      <c r="U109" s="31"/>
      <c r="V109" s="31"/>
      <c r="W109" s="31"/>
      <c r="X109" s="31"/>
      <c r="Y109" s="31"/>
      <c r="Z109" s="31"/>
    </row>
    <row r="110" spans="19:26" ht="23.25" x14ac:dyDescent="0.2">
      <c r="S110" s="30"/>
      <c r="T110" s="30"/>
      <c r="U110" s="31"/>
      <c r="V110" s="31"/>
      <c r="W110" s="31"/>
      <c r="X110" s="31"/>
      <c r="Y110" s="31"/>
      <c r="Z110" s="31"/>
    </row>
    <row r="111" spans="19:26" ht="23.25" x14ac:dyDescent="0.2">
      <c r="S111" s="30"/>
      <c r="T111" s="30"/>
      <c r="U111" s="31"/>
      <c r="V111" s="31"/>
      <c r="W111" s="31"/>
      <c r="X111" s="31"/>
      <c r="Y111" s="31"/>
      <c r="Z111" s="31"/>
    </row>
    <row r="112" spans="19:26" ht="23.25" x14ac:dyDescent="0.2">
      <c r="S112" s="30"/>
      <c r="T112" s="30"/>
      <c r="U112" s="31"/>
      <c r="V112" s="31"/>
      <c r="W112" s="31"/>
      <c r="X112" s="31"/>
      <c r="Y112" s="31"/>
      <c r="Z112" s="31"/>
    </row>
    <row r="113" spans="19:26" ht="23.25" x14ac:dyDescent="0.2">
      <c r="S113" s="30"/>
      <c r="T113" s="30"/>
      <c r="U113" s="31"/>
      <c r="V113" s="31"/>
      <c r="W113" s="31"/>
      <c r="X113" s="31"/>
      <c r="Y113" s="31"/>
      <c r="Z113" s="31"/>
    </row>
    <row r="114" spans="19:26" ht="23.25" x14ac:dyDescent="0.2">
      <c r="S114" s="30"/>
      <c r="T114" s="30"/>
      <c r="U114" s="31"/>
      <c r="V114" s="31"/>
      <c r="W114" s="31"/>
      <c r="X114" s="31"/>
      <c r="Y114" s="31"/>
      <c r="Z114" s="31"/>
    </row>
    <row r="115" spans="19:26" ht="23.25" x14ac:dyDescent="0.2">
      <c r="S115" s="30"/>
      <c r="T115" s="30"/>
      <c r="U115" s="31"/>
      <c r="V115" s="31"/>
      <c r="W115" s="31"/>
      <c r="X115" s="31"/>
      <c r="Y115" s="31"/>
      <c r="Z115" s="31"/>
    </row>
    <row r="116" spans="19:26" ht="23.25" x14ac:dyDescent="0.2">
      <c r="S116" s="30"/>
      <c r="T116" s="30"/>
      <c r="U116" s="31"/>
      <c r="V116" s="31"/>
      <c r="W116" s="31"/>
      <c r="X116" s="31"/>
      <c r="Y116" s="31"/>
      <c r="Z116" s="31"/>
    </row>
    <row r="117" spans="19:26" ht="23.25" x14ac:dyDescent="0.2">
      <c r="S117" s="30"/>
      <c r="T117" s="30"/>
      <c r="U117" s="31"/>
      <c r="V117" s="31"/>
      <c r="W117" s="31"/>
      <c r="X117" s="31"/>
      <c r="Y117" s="31"/>
      <c r="Z117" s="31"/>
    </row>
    <row r="118" spans="19:26" ht="23.25" x14ac:dyDescent="0.2">
      <c r="S118" s="30"/>
      <c r="T118" s="30"/>
      <c r="U118" s="31"/>
      <c r="V118" s="31"/>
      <c r="W118" s="31"/>
      <c r="X118" s="31"/>
      <c r="Y118" s="31"/>
      <c r="Z118" s="31"/>
    </row>
    <row r="119" spans="19:26" ht="23.25" x14ac:dyDescent="0.2">
      <c r="S119" s="30"/>
      <c r="T119" s="30"/>
      <c r="U119" s="31"/>
      <c r="V119" s="31"/>
      <c r="W119" s="31"/>
      <c r="X119" s="31"/>
      <c r="Y119" s="31"/>
      <c r="Z119" s="31"/>
    </row>
    <row r="120" spans="19:26" ht="23.25" x14ac:dyDescent="0.2">
      <c r="S120" s="30"/>
      <c r="T120" s="30"/>
      <c r="U120" s="31"/>
      <c r="V120" s="31"/>
      <c r="W120" s="31"/>
      <c r="X120" s="31"/>
      <c r="Y120" s="31"/>
      <c r="Z120" s="31"/>
    </row>
    <row r="121" spans="19:26" ht="23.25" x14ac:dyDescent="0.2">
      <c r="S121" s="30"/>
      <c r="T121" s="30"/>
      <c r="U121" s="31"/>
      <c r="V121" s="31"/>
      <c r="W121" s="31"/>
      <c r="X121" s="31"/>
      <c r="Y121" s="31"/>
      <c r="Z121" s="31"/>
    </row>
    <row r="122" spans="19:26" ht="23.25" x14ac:dyDescent="0.2">
      <c r="S122" s="30"/>
      <c r="T122" s="30"/>
      <c r="U122" s="31"/>
      <c r="V122" s="31"/>
      <c r="W122" s="31"/>
      <c r="X122" s="31"/>
      <c r="Y122" s="31"/>
      <c r="Z122" s="31"/>
    </row>
    <row r="123" spans="19:26" ht="23.25" x14ac:dyDescent="0.2">
      <c r="S123" s="30"/>
      <c r="T123" s="30"/>
      <c r="U123" s="31"/>
      <c r="V123" s="31"/>
      <c r="W123" s="31"/>
      <c r="X123" s="31"/>
      <c r="Y123" s="31"/>
      <c r="Z123" s="31"/>
    </row>
    <row r="124" spans="19:26" ht="23.25" x14ac:dyDescent="0.2">
      <c r="S124" s="30"/>
      <c r="T124" s="30"/>
      <c r="U124" s="31"/>
      <c r="V124" s="31"/>
      <c r="W124" s="31"/>
      <c r="X124" s="31"/>
      <c r="Y124" s="31"/>
      <c r="Z124" s="31"/>
    </row>
    <row r="125" spans="19:26" ht="23.25" x14ac:dyDescent="0.2">
      <c r="S125" s="30"/>
      <c r="T125" s="30"/>
      <c r="U125" s="31"/>
      <c r="V125" s="31"/>
      <c r="W125" s="31"/>
      <c r="X125" s="31"/>
      <c r="Y125" s="31"/>
      <c r="Z125" s="31"/>
    </row>
    <row r="126" spans="19:26" ht="23.25" x14ac:dyDescent="0.2">
      <c r="S126" s="30"/>
      <c r="T126" s="30"/>
      <c r="U126" s="31"/>
      <c r="V126" s="31"/>
      <c r="W126" s="31"/>
      <c r="X126" s="31"/>
      <c r="Y126" s="31"/>
      <c r="Z126" s="31"/>
    </row>
    <row r="127" spans="19:26" ht="23.25" x14ac:dyDescent="0.2">
      <c r="S127" s="30"/>
      <c r="T127" s="30"/>
      <c r="U127" s="31"/>
      <c r="V127" s="31"/>
      <c r="W127" s="31"/>
      <c r="X127" s="31"/>
      <c r="Y127" s="31"/>
      <c r="Z127" s="31"/>
    </row>
    <row r="128" spans="19:26" ht="23.25" x14ac:dyDescent="0.2">
      <c r="S128" s="30"/>
      <c r="T128" s="30"/>
      <c r="U128" s="31"/>
      <c r="V128" s="31"/>
      <c r="W128" s="31"/>
      <c r="X128" s="31"/>
      <c r="Y128" s="31"/>
      <c r="Z128" s="31"/>
    </row>
    <row r="129" spans="19:26" ht="23.25" x14ac:dyDescent="0.2">
      <c r="S129" s="30"/>
      <c r="T129" s="30"/>
      <c r="U129" s="31"/>
      <c r="V129" s="31"/>
      <c r="W129" s="31"/>
      <c r="X129" s="31"/>
      <c r="Y129" s="31"/>
      <c r="Z129" s="31"/>
    </row>
    <row r="130" spans="19:26" ht="23.25" x14ac:dyDescent="0.2">
      <c r="S130" s="30"/>
      <c r="T130" s="30"/>
      <c r="U130" s="31"/>
      <c r="V130" s="31"/>
      <c r="W130" s="31"/>
      <c r="X130" s="31"/>
      <c r="Y130" s="31"/>
      <c r="Z130" s="31"/>
    </row>
    <row r="131" spans="19:26" ht="23.25" x14ac:dyDescent="0.2">
      <c r="S131" s="30"/>
      <c r="T131" s="30"/>
      <c r="U131" s="31"/>
      <c r="V131" s="31"/>
      <c r="W131" s="31"/>
      <c r="X131" s="31"/>
      <c r="Y131" s="31"/>
      <c r="Z131" s="31"/>
    </row>
    <row r="132" spans="19:26" ht="23.25" x14ac:dyDescent="0.2">
      <c r="S132" s="30"/>
      <c r="T132" s="30"/>
      <c r="U132" s="31"/>
      <c r="V132" s="31"/>
      <c r="W132" s="31"/>
      <c r="X132" s="31"/>
      <c r="Y132" s="31"/>
      <c r="Z132" s="31"/>
    </row>
    <row r="133" spans="19:26" ht="23.25" x14ac:dyDescent="0.2">
      <c r="S133" s="30"/>
      <c r="T133" s="30"/>
      <c r="U133" s="31"/>
      <c r="V133" s="31"/>
      <c r="W133" s="31"/>
      <c r="X133" s="31"/>
      <c r="Y133" s="31"/>
      <c r="Z133" s="31"/>
    </row>
    <row r="134" spans="19:26" ht="23.25" x14ac:dyDescent="0.2">
      <c r="S134" s="30"/>
      <c r="T134" s="30"/>
      <c r="U134" s="31"/>
      <c r="V134" s="31"/>
      <c r="W134" s="31"/>
      <c r="X134" s="31"/>
      <c r="Y134" s="31"/>
      <c r="Z134" s="31"/>
    </row>
    <row r="135" spans="19:26" ht="23.25" x14ac:dyDescent="0.2">
      <c r="S135" s="30"/>
      <c r="T135" s="30"/>
      <c r="U135" s="31"/>
      <c r="V135" s="31"/>
      <c r="W135" s="31"/>
      <c r="X135" s="31"/>
      <c r="Y135" s="31"/>
      <c r="Z135" s="31"/>
    </row>
    <row r="136" spans="19:26" ht="23.25" x14ac:dyDescent="0.2">
      <c r="S136" s="30"/>
      <c r="T136" s="30"/>
      <c r="U136" s="31"/>
      <c r="V136" s="31"/>
      <c r="W136" s="31"/>
      <c r="X136" s="31"/>
      <c r="Y136" s="31"/>
      <c r="Z136" s="31"/>
    </row>
    <row r="137" spans="19:26" ht="23.25" x14ac:dyDescent="0.2">
      <c r="S137" s="30"/>
      <c r="T137" s="30"/>
      <c r="U137" s="31"/>
      <c r="V137" s="31"/>
      <c r="W137" s="31"/>
      <c r="X137" s="31"/>
      <c r="Y137" s="31"/>
      <c r="Z137" s="31"/>
    </row>
    <row r="138" spans="19:26" ht="23.25" x14ac:dyDescent="0.2">
      <c r="S138" s="30"/>
      <c r="T138" s="30"/>
      <c r="U138" s="31"/>
      <c r="V138" s="31"/>
      <c r="W138" s="31"/>
      <c r="X138" s="31"/>
      <c r="Y138" s="31"/>
      <c r="Z138" s="31"/>
    </row>
    <row r="139" spans="19:26" ht="23.25" x14ac:dyDescent="0.2">
      <c r="S139" s="30"/>
      <c r="T139" s="30"/>
      <c r="U139" s="31"/>
      <c r="V139" s="31"/>
      <c r="W139" s="31"/>
      <c r="X139" s="31"/>
      <c r="Y139" s="31"/>
      <c r="Z139" s="31"/>
    </row>
    <row r="140" spans="19:26" ht="23.25" x14ac:dyDescent="0.2">
      <c r="S140" s="30"/>
      <c r="T140" s="30"/>
      <c r="U140" s="31"/>
      <c r="V140" s="31"/>
      <c r="W140" s="31"/>
      <c r="X140" s="31"/>
      <c r="Y140" s="31"/>
      <c r="Z140" s="31"/>
    </row>
    <row r="141" spans="19:26" ht="23.25" x14ac:dyDescent="0.2">
      <c r="S141" s="30"/>
      <c r="T141" s="30"/>
      <c r="U141" s="31"/>
      <c r="V141" s="31"/>
      <c r="W141" s="31"/>
      <c r="X141" s="31"/>
      <c r="Y141" s="31"/>
      <c r="Z141" s="31"/>
    </row>
    <row r="142" spans="19:26" ht="23.25" x14ac:dyDescent="0.2">
      <c r="S142" s="30"/>
      <c r="T142" s="30"/>
      <c r="U142" s="31"/>
      <c r="V142" s="31"/>
      <c r="W142" s="31"/>
      <c r="X142" s="31"/>
      <c r="Y142" s="31"/>
      <c r="Z142" s="31"/>
    </row>
    <row r="143" spans="19:26" ht="23.25" x14ac:dyDescent="0.2">
      <c r="S143" s="30"/>
      <c r="T143" s="30"/>
      <c r="U143" s="31"/>
      <c r="V143" s="31"/>
      <c r="W143" s="31"/>
      <c r="X143" s="31"/>
      <c r="Y143" s="31"/>
      <c r="Z143" s="31"/>
    </row>
    <row r="144" spans="19:26" ht="23.25" x14ac:dyDescent="0.2">
      <c r="S144" s="30"/>
      <c r="T144" s="30"/>
      <c r="U144" s="31"/>
      <c r="V144" s="31"/>
      <c r="W144" s="31"/>
      <c r="X144" s="31"/>
      <c r="Y144" s="31"/>
      <c r="Z144" s="31"/>
    </row>
    <row r="145" spans="19:26" ht="23.25" x14ac:dyDescent="0.2">
      <c r="S145" s="30"/>
      <c r="T145" s="30"/>
      <c r="U145" s="31"/>
      <c r="V145" s="31"/>
      <c r="W145" s="31"/>
      <c r="X145" s="31"/>
      <c r="Y145" s="31"/>
      <c r="Z145" s="31"/>
    </row>
    <row r="146" spans="19:26" ht="23.25" x14ac:dyDescent="0.2">
      <c r="S146" s="30"/>
      <c r="T146" s="30"/>
      <c r="U146" s="31"/>
      <c r="V146" s="31"/>
      <c r="W146" s="31"/>
      <c r="X146" s="31"/>
      <c r="Y146" s="31"/>
      <c r="Z146" s="31"/>
    </row>
    <row r="147" spans="19:26" ht="23.25" x14ac:dyDescent="0.2">
      <c r="S147" s="30"/>
      <c r="T147" s="30"/>
      <c r="U147" s="31"/>
      <c r="V147" s="31"/>
      <c r="W147" s="31"/>
      <c r="X147" s="31"/>
      <c r="Y147" s="31"/>
      <c r="Z147" s="31"/>
    </row>
    <row r="148" spans="19:26" ht="23.25" x14ac:dyDescent="0.2">
      <c r="S148" s="30"/>
      <c r="T148" s="30"/>
      <c r="U148" s="31"/>
      <c r="V148" s="31"/>
      <c r="W148" s="31"/>
      <c r="X148" s="31"/>
      <c r="Y148" s="31"/>
      <c r="Z148" s="31"/>
    </row>
    <row r="149" spans="19:26" ht="23.25" x14ac:dyDescent="0.2">
      <c r="S149" s="30"/>
      <c r="T149" s="30"/>
      <c r="U149" s="31"/>
      <c r="V149" s="31"/>
      <c r="W149" s="31"/>
      <c r="X149" s="31"/>
      <c r="Y149" s="31"/>
      <c r="Z149" s="31"/>
    </row>
    <row r="150" spans="19:26" ht="23.25" x14ac:dyDescent="0.2">
      <c r="S150" s="30"/>
      <c r="T150" s="30"/>
      <c r="U150" s="31"/>
      <c r="V150" s="31"/>
      <c r="W150" s="31"/>
      <c r="X150" s="31"/>
      <c r="Y150" s="31"/>
      <c r="Z150" s="31"/>
    </row>
    <row r="151" spans="19:26" ht="23.25" x14ac:dyDescent="0.2">
      <c r="S151" s="30"/>
      <c r="T151" s="30"/>
      <c r="U151" s="31"/>
      <c r="V151" s="31"/>
      <c r="W151" s="31"/>
      <c r="X151" s="31"/>
      <c r="Y151" s="31"/>
      <c r="Z151" s="31"/>
    </row>
    <row r="152" spans="19:26" ht="23.25" x14ac:dyDescent="0.2">
      <c r="S152" s="30"/>
      <c r="T152" s="30"/>
      <c r="U152" s="31"/>
      <c r="V152" s="31"/>
      <c r="W152" s="31"/>
      <c r="X152" s="31"/>
      <c r="Y152" s="31"/>
      <c r="Z152" s="31"/>
    </row>
    <row r="153" spans="19:26" ht="23.25" x14ac:dyDescent="0.2">
      <c r="S153" s="30"/>
      <c r="T153" s="30"/>
      <c r="U153" s="31"/>
      <c r="V153" s="31"/>
      <c r="W153" s="31"/>
      <c r="X153" s="31"/>
      <c r="Y153" s="31"/>
      <c r="Z153" s="31"/>
    </row>
    <row r="154" spans="19:26" ht="23.25" x14ac:dyDescent="0.2">
      <c r="S154" s="30"/>
      <c r="T154" s="30"/>
      <c r="U154" s="31"/>
      <c r="V154" s="31"/>
      <c r="W154" s="31"/>
      <c r="X154" s="31"/>
      <c r="Y154" s="31"/>
      <c r="Z154" s="31"/>
    </row>
    <row r="155" spans="19:26" ht="23.25" x14ac:dyDescent="0.2">
      <c r="S155" s="30"/>
      <c r="T155" s="30"/>
      <c r="U155" s="31"/>
      <c r="V155" s="31"/>
      <c r="W155" s="31"/>
      <c r="X155" s="31"/>
      <c r="Y155" s="31"/>
      <c r="Z155" s="31"/>
    </row>
    <row r="156" spans="19:26" ht="23.25" x14ac:dyDescent="0.2">
      <c r="S156" s="30"/>
      <c r="T156" s="30"/>
      <c r="U156" s="31"/>
      <c r="V156" s="31"/>
      <c r="W156" s="31"/>
      <c r="X156" s="31"/>
      <c r="Y156" s="31"/>
      <c r="Z156" s="31"/>
    </row>
    <row r="157" spans="19:26" ht="23.25" x14ac:dyDescent="0.2">
      <c r="S157" s="30"/>
      <c r="T157" s="30"/>
      <c r="U157" s="31"/>
      <c r="V157" s="31"/>
      <c r="W157" s="31"/>
      <c r="X157" s="31"/>
      <c r="Y157" s="31"/>
      <c r="Z157" s="31"/>
    </row>
    <row r="158" spans="19:26" ht="23.25" x14ac:dyDescent="0.2">
      <c r="S158" s="30"/>
      <c r="T158" s="30"/>
      <c r="U158" s="31"/>
      <c r="V158" s="31"/>
      <c r="W158" s="31"/>
      <c r="X158" s="31"/>
      <c r="Y158" s="31"/>
      <c r="Z158" s="31"/>
    </row>
    <row r="159" spans="19:26" ht="23.25" x14ac:dyDescent="0.2">
      <c r="S159" s="30"/>
      <c r="T159" s="30"/>
      <c r="U159" s="31"/>
      <c r="V159" s="31"/>
      <c r="W159" s="31"/>
      <c r="X159" s="31"/>
      <c r="Y159" s="31"/>
      <c r="Z159" s="31"/>
    </row>
    <row r="160" spans="19:26" ht="23.25" x14ac:dyDescent="0.2">
      <c r="S160" s="30"/>
      <c r="T160" s="30"/>
      <c r="U160" s="31"/>
      <c r="V160" s="31"/>
      <c r="W160" s="31"/>
      <c r="X160" s="31"/>
      <c r="Y160" s="31"/>
      <c r="Z160" s="31"/>
    </row>
    <row r="161" spans="19:26" ht="23.25" x14ac:dyDescent="0.2">
      <c r="S161" s="30"/>
      <c r="T161" s="30"/>
      <c r="U161" s="31"/>
      <c r="V161" s="31"/>
      <c r="W161" s="31"/>
      <c r="X161" s="31"/>
      <c r="Y161" s="31"/>
      <c r="Z161" s="31"/>
    </row>
    <row r="162" spans="19:26" ht="23.25" x14ac:dyDescent="0.2">
      <c r="S162" s="30"/>
      <c r="T162" s="30"/>
      <c r="U162" s="31"/>
      <c r="V162" s="31"/>
      <c r="W162" s="31"/>
      <c r="X162" s="31"/>
      <c r="Y162" s="31"/>
      <c r="Z162" s="31"/>
    </row>
    <row r="163" spans="19:26" ht="23.25" x14ac:dyDescent="0.2">
      <c r="S163" s="30"/>
      <c r="T163" s="30"/>
      <c r="U163" s="31"/>
      <c r="V163" s="31"/>
      <c r="W163" s="31"/>
      <c r="X163" s="31"/>
      <c r="Y163" s="31"/>
      <c r="Z163" s="31"/>
    </row>
    <row r="164" spans="19:26" ht="23.25" x14ac:dyDescent="0.2">
      <c r="S164" s="30"/>
      <c r="T164" s="30"/>
      <c r="U164" s="31"/>
      <c r="V164" s="31"/>
      <c r="W164" s="31"/>
      <c r="X164" s="31"/>
      <c r="Y164" s="31"/>
      <c r="Z164" s="31"/>
    </row>
    <row r="165" spans="19:26" ht="23.25" x14ac:dyDescent="0.2">
      <c r="S165" s="30"/>
      <c r="T165" s="30"/>
      <c r="U165" s="31"/>
      <c r="V165" s="31"/>
      <c r="W165" s="31"/>
      <c r="X165" s="31"/>
      <c r="Y165" s="31"/>
      <c r="Z165" s="31"/>
    </row>
    <row r="166" spans="19:26" ht="23.25" x14ac:dyDescent="0.2">
      <c r="S166" s="30"/>
      <c r="T166" s="30"/>
      <c r="U166" s="31"/>
      <c r="V166" s="31"/>
      <c r="W166" s="31"/>
      <c r="X166" s="31"/>
      <c r="Y166" s="31"/>
      <c r="Z166" s="31"/>
    </row>
    <row r="167" spans="19:26" ht="23.25" x14ac:dyDescent="0.2">
      <c r="S167" s="30"/>
      <c r="T167" s="30"/>
      <c r="U167" s="31"/>
      <c r="V167" s="31"/>
      <c r="W167" s="31"/>
      <c r="X167" s="31"/>
      <c r="Y167" s="31"/>
      <c r="Z167" s="31"/>
    </row>
    <row r="168" spans="19:26" ht="23.25" x14ac:dyDescent="0.2">
      <c r="S168" s="30"/>
      <c r="T168" s="30"/>
      <c r="U168" s="31"/>
      <c r="V168" s="31"/>
      <c r="W168" s="31"/>
      <c r="X168" s="31"/>
      <c r="Y168" s="31"/>
      <c r="Z168" s="31"/>
    </row>
    <row r="169" spans="19:26" ht="23.25" x14ac:dyDescent="0.2">
      <c r="S169" s="30"/>
      <c r="T169" s="30"/>
      <c r="U169" s="31"/>
      <c r="V169" s="31"/>
      <c r="W169" s="31"/>
      <c r="X169" s="31"/>
      <c r="Y169" s="31"/>
      <c r="Z169" s="31"/>
    </row>
    <row r="170" spans="19:26" ht="23.25" x14ac:dyDescent="0.2">
      <c r="S170" s="30"/>
      <c r="T170" s="30"/>
      <c r="U170" s="31"/>
      <c r="V170" s="31"/>
      <c r="W170" s="31"/>
      <c r="X170" s="31"/>
      <c r="Y170" s="31"/>
      <c r="Z170" s="31"/>
    </row>
    <row r="171" spans="19:26" ht="23.25" x14ac:dyDescent="0.2">
      <c r="S171" s="30"/>
      <c r="T171" s="30"/>
      <c r="U171" s="31"/>
      <c r="V171" s="31"/>
      <c r="W171" s="31"/>
      <c r="X171" s="31"/>
      <c r="Y171" s="31"/>
      <c r="Z171" s="31"/>
    </row>
    <row r="172" spans="19:26" ht="23.25" x14ac:dyDescent="0.2">
      <c r="S172" s="30"/>
      <c r="T172" s="30"/>
      <c r="U172" s="31"/>
      <c r="V172" s="31"/>
      <c r="W172" s="31"/>
      <c r="X172" s="31"/>
      <c r="Y172" s="31"/>
      <c r="Z172" s="31"/>
    </row>
    <row r="173" spans="19:26" ht="23.25" x14ac:dyDescent="0.2">
      <c r="S173" s="30"/>
      <c r="T173" s="30"/>
      <c r="U173" s="31"/>
      <c r="V173" s="31"/>
      <c r="W173" s="31"/>
      <c r="X173" s="31"/>
      <c r="Y173" s="31"/>
      <c r="Z173" s="31"/>
    </row>
    <row r="174" spans="19:26" ht="23.25" x14ac:dyDescent="0.2">
      <c r="S174" s="30"/>
      <c r="T174" s="30"/>
      <c r="U174" s="31"/>
      <c r="V174" s="31"/>
      <c r="W174" s="31"/>
      <c r="X174" s="31"/>
      <c r="Y174" s="31"/>
      <c r="Z174" s="31"/>
    </row>
    <row r="175" spans="19:26" ht="23.25" x14ac:dyDescent="0.2">
      <c r="S175" s="30"/>
      <c r="T175" s="30"/>
      <c r="U175" s="31"/>
      <c r="V175" s="31"/>
      <c r="W175" s="31"/>
      <c r="X175" s="31"/>
      <c r="Y175" s="31"/>
      <c r="Z175" s="31"/>
    </row>
    <row r="176" spans="19:26" ht="23.25" x14ac:dyDescent="0.2">
      <c r="S176" s="30"/>
      <c r="T176" s="30"/>
      <c r="U176" s="31"/>
      <c r="V176" s="31"/>
      <c r="W176" s="31"/>
      <c r="X176" s="31"/>
      <c r="Y176" s="31"/>
      <c r="Z176" s="31"/>
    </row>
    <row r="177" spans="19:26" ht="23.25" x14ac:dyDescent="0.2">
      <c r="S177" s="30"/>
      <c r="T177" s="30"/>
      <c r="U177" s="31"/>
      <c r="V177" s="31"/>
      <c r="W177" s="31"/>
      <c r="X177" s="31"/>
      <c r="Y177" s="31"/>
      <c r="Z177" s="31"/>
    </row>
    <row r="178" spans="19:26" ht="23.25" x14ac:dyDescent="0.2">
      <c r="S178" s="30"/>
      <c r="T178" s="30"/>
      <c r="U178" s="31"/>
      <c r="V178" s="31"/>
      <c r="W178" s="31"/>
      <c r="X178" s="31"/>
      <c r="Y178" s="31"/>
      <c r="Z178" s="31"/>
    </row>
    <row r="179" spans="19:26" ht="23.25" x14ac:dyDescent="0.2">
      <c r="S179" s="30"/>
      <c r="T179" s="30"/>
      <c r="U179" s="31"/>
      <c r="V179" s="31"/>
      <c r="W179" s="31"/>
      <c r="X179" s="31"/>
      <c r="Y179" s="31"/>
      <c r="Z179" s="31"/>
    </row>
    <row r="180" spans="19:26" ht="23.25" x14ac:dyDescent="0.2">
      <c r="S180" s="30"/>
      <c r="T180" s="30"/>
      <c r="U180" s="31"/>
      <c r="V180" s="31"/>
      <c r="W180" s="31"/>
      <c r="X180" s="31"/>
      <c r="Y180" s="31"/>
      <c r="Z180" s="31"/>
    </row>
    <row r="181" spans="19:26" ht="23.25" x14ac:dyDescent="0.2">
      <c r="S181" s="30"/>
      <c r="T181" s="30"/>
      <c r="U181" s="31"/>
      <c r="V181" s="31"/>
      <c r="W181" s="31"/>
      <c r="X181" s="31"/>
      <c r="Y181" s="31"/>
      <c r="Z181" s="31"/>
    </row>
    <row r="182" spans="19:26" ht="23.25" x14ac:dyDescent="0.2">
      <c r="S182" s="30"/>
      <c r="T182" s="30"/>
      <c r="U182" s="31"/>
      <c r="V182" s="31"/>
      <c r="W182" s="31"/>
      <c r="X182" s="31"/>
      <c r="Y182" s="31"/>
      <c r="Z182" s="31"/>
    </row>
    <row r="183" spans="19:26" ht="23.25" x14ac:dyDescent="0.2">
      <c r="S183" s="30"/>
      <c r="T183" s="30"/>
      <c r="U183" s="31"/>
      <c r="V183" s="31"/>
      <c r="W183" s="31"/>
      <c r="X183" s="31"/>
      <c r="Y183" s="31"/>
      <c r="Z183" s="31"/>
    </row>
    <row r="184" spans="19:26" ht="23.25" x14ac:dyDescent="0.2">
      <c r="S184" s="30"/>
      <c r="T184" s="30"/>
      <c r="U184" s="31"/>
      <c r="V184" s="31"/>
      <c r="W184" s="31"/>
      <c r="X184" s="31"/>
      <c r="Y184" s="31"/>
      <c r="Z184" s="31"/>
    </row>
    <row r="185" spans="19:26" ht="23.25" x14ac:dyDescent="0.2">
      <c r="S185" s="30"/>
      <c r="T185" s="30"/>
      <c r="U185" s="31"/>
      <c r="V185" s="31"/>
      <c r="W185" s="31"/>
      <c r="X185" s="31"/>
      <c r="Y185" s="31"/>
      <c r="Z185" s="31"/>
    </row>
    <row r="186" spans="19:26" ht="23.25" x14ac:dyDescent="0.2">
      <c r="S186" s="30"/>
      <c r="T186" s="30"/>
      <c r="U186" s="31"/>
      <c r="V186" s="31"/>
      <c r="W186" s="31"/>
      <c r="X186" s="31"/>
      <c r="Y186" s="31"/>
      <c r="Z186" s="31"/>
    </row>
    <row r="187" spans="19:26" ht="23.25" x14ac:dyDescent="0.2">
      <c r="S187" s="30"/>
      <c r="T187" s="30"/>
      <c r="U187" s="31"/>
      <c r="V187" s="31"/>
      <c r="W187" s="31"/>
      <c r="X187" s="31"/>
      <c r="Y187" s="31"/>
      <c r="Z187" s="31"/>
    </row>
    <row r="188" spans="19:26" ht="23.25" x14ac:dyDescent="0.2">
      <c r="S188" s="30"/>
      <c r="T188" s="30"/>
      <c r="U188" s="31"/>
      <c r="V188" s="31"/>
      <c r="W188" s="31"/>
      <c r="X188" s="31"/>
      <c r="Y188" s="31"/>
      <c r="Z188" s="31"/>
    </row>
    <row r="189" spans="19:26" ht="23.25" x14ac:dyDescent="0.2">
      <c r="S189" s="30"/>
      <c r="T189" s="30"/>
      <c r="U189" s="31"/>
      <c r="V189" s="31"/>
      <c r="W189" s="31"/>
      <c r="X189" s="31"/>
      <c r="Y189" s="31"/>
      <c r="Z189" s="31"/>
    </row>
    <row r="190" spans="19:26" ht="23.25" x14ac:dyDescent="0.2">
      <c r="S190" s="30"/>
      <c r="T190" s="30"/>
      <c r="U190" s="31"/>
      <c r="V190" s="31"/>
      <c r="W190" s="31"/>
      <c r="X190" s="31"/>
      <c r="Y190" s="31"/>
      <c r="Z190" s="31"/>
    </row>
    <row r="191" spans="19:26" ht="23.25" x14ac:dyDescent="0.2">
      <c r="S191" s="30"/>
      <c r="T191" s="30"/>
      <c r="U191" s="31"/>
      <c r="V191" s="31"/>
      <c r="W191" s="31"/>
      <c r="X191" s="31"/>
      <c r="Y191" s="31"/>
      <c r="Z191" s="31"/>
    </row>
    <row r="192" spans="19:26" ht="23.25" x14ac:dyDescent="0.2">
      <c r="S192" s="30"/>
      <c r="T192" s="30"/>
      <c r="U192" s="31"/>
      <c r="V192" s="31"/>
      <c r="W192" s="31"/>
      <c r="X192" s="31"/>
      <c r="Y192" s="31"/>
      <c r="Z192" s="31"/>
    </row>
    <row r="193" spans="19:26" ht="23.25" x14ac:dyDescent="0.2">
      <c r="S193" s="30"/>
      <c r="T193" s="30"/>
      <c r="U193" s="31"/>
      <c r="V193" s="31"/>
      <c r="W193" s="31"/>
      <c r="X193" s="31"/>
      <c r="Y193" s="31"/>
      <c r="Z193" s="31"/>
    </row>
    <row r="194" spans="19:26" ht="23.25" x14ac:dyDescent="0.2">
      <c r="S194" s="30"/>
      <c r="T194" s="30"/>
      <c r="U194" s="31"/>
      <c r="V194" s="31"/>
      <c r="W194" s="31"/>
      <c r="X194" s="31"/>
      <c r="Y194" s="31"/>
      <c r="Z194" s="31"/>
    </row>
    <row r="195" spans="19:26" ht="23.25" x14ac:dyDescent="0.2">
      <c r="S195" s="30"/>
      <c r="T195" s="30"/>
      <c r="U195" s="31"/>
      <c r="V195" s="31"/>
      <c r="W195" s="31"/>
      <c r="X195" s="31"/>
      <c r="Y195" s="31"/>
      <c r="Z195" s="31"/>
    </row>
    <row r="196" spans="19:26" ht="23.25" x14ac:dyDescent="0.2">
      <c r="S196" s="30"/>
      <c r="T196" s="30"/>
      <c r="U196" s="31"/>
      <c r="V196" s="31"/>
      <c r="W196" s="31"/>
      <c r="X196" s="31"/>
      <c r="Y196" s="31"/>
      <c r="Z196" s="31"/>
    </row>
    <row r="197" spans="19:26" ht="23.25" x14ac:dyDescent="0.2">
      <c r="S197" s="30"/>
      <c r="T197" s="30"/>
      <c r="U197" s="31"/>
      <c r="V197" s="31"/>
      <c r="W197" s="31"/>
      <c r="X197" s="31"/>
      <c r="Y197" s="31"/>
      <c r="Z197" s="31"/>
    </row>
    <row r="198" spans="19:26" ht="23.25" x14ac:dyDescent="0.2">
      <c r="S198" s="30"/>
      <c r="T198" s="30"/>
      <c r="U198" s="31"/>
      <c r="V198" s="31"/>
      <c r="W198" s="31"/>
      <c r="X198" s="31"/>
      <c r="Y198" s="31"/>
      <c r="Z198" s="31"/>
    </row>
    <row r="199" spans="19:26" ht="23.25" x14ac:dyDescent="0.2">
      <c r="S199" s="30"/>
      <c r="T199" s="30"/>
      <c r="U199" s="31"/>
      <c r="V199" s="31"/>
      <c r="W199" s="31"/>
      <c r="X199" s="31"/>
      <c r="Y199" s="31"/>
      <c r="Z199" s="31"/>
    </row>
    <row r="200" spans="19:26" ht="23.25" x14ac:dyDescent="0.2">
      <c r="S200" s="30"/>
      <c r="T200" s="30"/>
      <c r="U200" s="31"/>
      <c r="V200" s="31"/>
      <c r="W200" s="31"/>
      <c r="X200" s="31"/>
      <c r="Y200" s="31"/>
      <c r="Z200" s="31"/>
    </row>
    <row r="201" spans="19:26" ht="23.25" x14ac:dyDescent="0.2">
      <c r="S201" s="30"/>
      <c r="T201" s="30"/>
      <c r="U201" s="31"/>
      <c r="V201" s="31"/>
      <c r="W201" s="31"/>
      <c r="X201" s="31"/>
      <c r="Y201" s="31"/>
      <c r="Z201" s="31"/>
    </row>
    <row r="202" spans="19:26" ht="23.25" x14ac:dyDescent="0.2">
      <c r="S202" s="30"/>
      <c r="T202" s="30"/>
      <c r="U202" s="31"/>
      <c r="V202" s="31"/>
      <c r="W202" s="31"/>
      <c r="X202" s="31"/>
      <c r="Y202" s="31"/>
      <c r="Z202" s="31"/>
    </row>
    <row r="203" spans="19:26" ht="23.25" x14ac:dyDescent="0.2">
      <c r="S203" s="30"/>
      <c r="T203" s="30"/>
      <c r="U203" s="31"/>
      <c r="V203" s="31"/>
      <c r="W203" s="31"/>
      <c r="X203" s="31"/>
      <c r="Y203" s="31"/>
      <c r="Z203" s="31"/>
    </row>
    <row r="204" spans="19:26" ht="23.25" x14ac:dyDescent="0.2">
      <c r="S204" s="30"/>
      <c r="T204" s="30"/>
      <c r="U204" s="31"/>
      <c r="V204" s="31"/>
      <c r="W204" s="31"/>
      <c r="X204" s="31"/>
      <c r="Y204" s="31"/>
      <c r="Z204" s="31"/>
    </row>
    <row r="205" spans="19:26" ht="23.25" x14ac:dyDescent="0.2">
      <c r="S205" s="30"/>
      <c r="T205" s="30"/>
      <c r="U205" s="31"/>
      <c r="V205" s="31"/>
      <c r="W205" s="31"/>
      <c r="X205" s="31"/>
      <c r="Y205" s="31"/>
      <c r="Z205" s="31"/>
    </row>
    <row r="206" spans="19:26" ht="23.25" x14ac:dyDescent="0.2">
      <c r="S206" s="30"/>
      <c r="T206" s="30"/>
      <c r="U206" s="31"/>
      <c r="V206" s="31"/>
      <c r="W206" s="31"/>
      <c r="X206" s="31"/>
      <c r="Y206" s="31"/>
      <c r="Z206" s="31"/>
    </row>
    <row r="207" spans="19:26" ht="23.25" x14ac:dyDescent="0.2">
      <c r="S207" s="30"/>
      <c r="T207" s="30"/>
      <c r="U207" s="31"/>
      <c r="V207" s="31"/>
      <c r="W207" s="31"/>
      <c r="X207" s="31"/>
      <c r="Y207" s="31"/>
      <c r="Z207" s="31"/>
    </row>
    <row r="208" spans="19:26" ht="23.25" x14ac:dyDescent="0.2">
      <c r="S208" s="30"/>
      <c r="T208" s="30"/>
      <c r="U208" s="31"/>
      <c r="V208" s="31"/>
      <c r="W208" s="31"/>
      <c r="X208" s="31"/>
      <c r="Y208" s="31"/>
      <c r="Z208" s="31"/>
    </row>
    <row r="209" spans="19:26" ht="23.25" x14ac:dyDescent="0.2">
      <c r="S209" s="30"/>
      <c r="T209" s="30"/>
      <c r="U209" s="31"/>
      <c r="V209" s="31"/>
      <c r="W209" s="31"/>
      <c r="X209" s="31"/>
      <c r="Y209" s="31"/>
      <c r="Z209" s="31"/>
    </row>
    <row r="210" spans="19:26" ht="23.25" x14ac:dyDescent="0.2">
      <c r="S210" s="30"/>
      <c r="T210" s="30"/>
      <c r="U210" s="31"/>
      <c r="V210" s="31"/>
      <c r="W210" s="31"/>
      <c r="X210" s="31"/>
      <c r="Y210" s="31"/>
      <c r="Z210" s="31"/>
    </row>
    <row r="211" spans="19:26" ht="23.25" x14ac:dyDescent="0.2">
      <c r="S211" s="30"/>
      <c r="T211" s="30"/>
      <c r="U211" s="31"/>
      <c r="V211" s="31"/>
      <c r="W211" s="31"/>
      <c r="X211" s="31"/>
      <c r="Y211" s="31"/>
      <c r="Z211" s="31"/>
    </row>
    <row r="212" spans="19:26" ht="23.25" x14ac:dyDescent="0.2">
      <c r="S212" s="30"/>
      <c r="T212" s="30"/>
      <c r="U212" s="31"/>
      <c r="V212" s="31"/>
      <c r="W212" s="31"/>
      <c r="X212" s="31"/>
      <c r="Y212" s="31"/>
      <c r="Z212" s="31"/>
    </row>
    <row r="213" spans="19:26" ht="23.25" x14ac:dyDescent="0.2">
      <c r="S213" s="30"/>
      <c r="T213" s="30"/>
      <c r="U213" s="31"/>
      <c r="V213" s="31"/>
      <c r="W213" s="31"/>
      <c r="X213" s="31"/>
      <c r="Y213" s="31"/>
      <c r="Z213" s="31"/>
    </row>
    <row r="214" spans="19:26" ht="23.25" x14ac:dyDescent="0.2">
      <c r="S214" s="30"/>
      <c r="T214" s="30"/>
      <c r="U214" s="31"/>
      <c r="V214" s="31"/>
      <c r="W214" s="31"/>
      <c r="X214" s="31"/>
      <c r="Y214" s="31"/>
      <c r="Z214" s="31"/>
    </row>
    <row r="215" spans="19:26" ht="23.25" x14ac:dyDescent="0.2">
      <c r="S215" s="30"/>
      <c r="T215" s="30"/>
      <c r="U215" s="31"/>
      <c r="V215" s="31"/>
      <c r="W215" s="31"/>
      <c r="X215" s="31"/>
      <c r="Y215" s="31"/>
      <c r="Z215" s="31"/>
    </row>
    <row r="216" spans="19:26" ht="23.25" x14ac:dyDescent="0.2">
      <c r="S216" s="30"/>
      <c r="T216" s="30"/>
      <c r="U216" s="31"/>
      <c r="V216" s="31"/>
      <c r="W216" s="31"/>
      <c r="X216" s="31"/>
      <c r="Y216" s="31"/>
      <c r="Z216" s="31"/>
    </row>
    <row r="217" spans="19:26" ht="23.25" x14ac:dyDescent="0.2">
      <c r="S217" s="30"/>
      <c r="T217" s="30"/>
      <c r="U217" s="31"/>
      <c r="V217" s="31"/>
      <c r="W217" s="31"/>
      <c r="X217" s="31"/>
      <c r="Y217" s="31"/>
      <c r="Z217" s="31"/>
    </row>
    <row r="218" spans="19:26" ht="23.25" x14ac:dyDescent="0.2">
      <c r="S218" s="30"/>
      <c r="T218" s="30"/>
      <c r="U218" s="31"/>
      <c r="V218" s="31"/>
      <c r="W218" s="31"/>
      <c r="X218" s="31"/>
      <c r="Y218" s="31"/>
      <c r="Z218" s="31"/>
    </row>
    <row r="219" spans="19:26" ht="23.25" x14ac:dyDescent="0.2">
      <c r="S219" s="30"/>
      <c r="T219" s="30"/>
      <c r="U219" s="31"/>
      <c r="V219" s="31"/>
      <c r="W219" s="31"/>
      <c r="X219" s="31"/>
      <c r="Y219" s="31"/>
      <c r="Z219" s="31"/>
    </row>
    <row r="220" spans="19:26" ht="23.25" x14ac:dyDescent="0.2">
      <c r="S220" s="30"/>
      <c r="T220" s="30"/>
      <c r="U220" s="31"/>
      <c r="V220" s="31"/>
      <c r="W220" s="31"/>
      <c r="X220" s="31"/>
      <c r="Y220" s="31"/>
      <c r="Z220" s="31"/>
    </row>
    <row r="221" spans="19:26" ht="23.25" x14ac:dyDescent="0.2">
      <c r="S221" s="30"/>
      <c r="T221" s="30"/>
      <c r="U221" s="31"/>
      <c r="V221" s="31"/>
      <c r="W221" s="31"/>
      <c r="X221" s="31"/>
      <c r="Y221" s="31"/>
      <c r="Z221" s="31"/>
    </row>
    <row r="222" spans="19:26" ht="23.25" x14ac:dyDescent="0.2">
      <c r="S222" s="30"/>
      <c r="T222" s="30"/>
      <c r="U222" s="31"/>
      <c r="V222" s="31"/>
      <c r="W222" s="31"/>
      <c r="X222" s="31"/>
      <c r="Y222" s="31"/>
      <c r="Z222" s="31"/>
    </row>
    <row r="223" spans="19:26" ht="23.25" x14ac:dyDescent="0.2">
      <c r="S223" s="30"/>
      <c r="T223" s="30"/>
      <c r="U223" s="31"/>
      <c r="V223" s="31"/>
      <c r="W223" s="31"/>
      <c r="X223" s="31"/>
      <c r="Y223" s="31"/>
      <c r="Z223" s="31"/>
    </row>
    <row r="224" spans="19:26" ht="23.25" x14ac:dyDescent="0.2">
      <c r="S224" s="30"/>
      <c r="T224" s="30"/>
      <c r="U224" s="31"/>
      <c r="V224" s="31"/>
      <c r="W224" s="31"/>
      <c r="X224" s="31"/>
      <c r="Y224" s="31"/>
      <c r="Z224" s="31"/>
    </row>
    <row r="225" spans="19:26" ht="23.25" x14ac:dyDescent="0.2">
      <c r="S225" s="30"/>
      <c r="T225" s="30"/>
      <c r="U225" s="31"/>
      <c r="V225" s="31"/>
      <c r="W225" s="31"/>
      <c r="X225" s="31"/>
      <c r="Y225" s="31"/>
      <c r="Z225" s="31"/>
    </row>
    <row r="226" spans="19:26" ht="23.25" x14ac:dyDescent="0.2">
      <c r="S226" s="30"/>
      <c r="T226" s="30"/>
      <c r="U226" s="31"/>
      <c r="V226" s="31"/>
      <c r="W226" s="31"/>
      <c r="X226" s="31"/>
      <c r="Y226" s="31"/>
      <c r="Z226" s="31"/>
    </row>
    <row r="227" spans="19:26" ht="23.25" x14ac:dyDescent="0.2">
      <c r="S227" s="30"/>
      <c r="T227" s="30"/>
      <c r="U227" s="31"/>
      <c r="V227" s="31"/>
      <c r="W227" s="31"/>
      <c r="X227" s="31"/>
      <c r="Y227" s="31"/>
      <c r="Z227" s="31"/>
    </row>
    <row r="228" spans="19:26" ht="23.25" x14ac:dyDescent="0.2">
      <c r="S228" s="30"/>
      <c r="T228" s="30"/>
      <c r="U228" s="31"/>
      <c r="V228" s="31"/>
      <c r="W228" s="31"/>
      <c r="X228" s="31"/>
      <c r="Y228" s="31"/>
      <c r="Z228" s="31"/>
    </row>
    <row r="229" spans="19:26" ht="23.25" x14ac:dyDescent="0.2">
      <c r="S229" s="30"/>
      <c r="T229" s="30"/>
      <c r="U229" s="31"/>
      <c r="V229" s="31"/>
      <c r="W229" s="31"/>
      <c r="X229" s="31"/>
      <c r="Y229" s="31"/>
      <c r="Z229" s="31"/>
    </row>
    <row r="230" spans="19:26" ht="23.25" x14ac:dyDescent="0.2">
      <c r="S230" s="30"/>
      <c r="T230" s="30"/>
      <c r="U230" s="31"/>
      <c r="V230" s="31"/>
      <c r="W230" s="31"/>
      <c r="X230" s="31"/>
      <c r="Y230" s="31"/>
      <c r="Z230" s="31"/>
    </row>
    <row r="231" spans="19:26" ht="23.25" x14ac:dyDescent="0.2">
      <c r="S231" s="30"/>
      <c r="T231" s="30"/>
      <c r="U231" s="31"/>
      <c r="V231" s="31"/>
      <c r="W231" s="31"/>
      <c r="X231" s="31"/>
      <c r="Y231" s="31"/>
      <c r="Z231" s="31"/>
    </row>
    <row r="232" spans="19:26" ht="23.25" x14ac:dyDescent="0.2">
      <c r="S232" s="30"/>
      <c r="T232" s="30"/>
      <c r="U232" s="31"/>
      <c r="V232" s="31"/>
      <c r="W232" s="31"/>
      <c r="X232" s="31"/>
      <c r="Y232" s="31"/>
      <c r="Z232" s="31"/>
    </row>
    <row r="233" spans="19:26" ht="23.25" x14ac:dyDescent="0.2">
      <c r="S233" s="30"/>
      <c r="T233" s="30"/>
      <c r="U233" s="31"/>
      <c r="V233" s="31"/>
      <c r="W233" s="31"/>
      <c r="X233" s="31"/>
      <c r="Y233" s="31"/>
      <c r="Z233" s="31"/>
    </row>
    <row r="234" spans="19:26" ht="23.25" x14ac:dyDescent="0.2">
      <c r="S234" s="30"/>
      <c r="T234" s="30"/>
      <c r="U234" s="31"/>
      <c r="V234" s="31"/>
      <c r="W234" s="31"/>
      <c r="X234" s="31"/>
      <c r="Y234" s="31"/>
      <c r="Z234" s="31"/>
    </row>
    <row r="235" spans="19:26" ht="23.25" x14ac:dyDescent="0.2">
      <c r="S235" s="30"/>
      <c r="T235" s="30"/>
      <c r="U235" s="31"/>
      <c r="V235" s="31"/>
      <c r="W235" s="31"/>
      <c r="X235" s="31"/>
      <c r="Y235" s="31"/>
      <c r="Z235" s="31"/>
    </row>
    <row r="236" spans="19:26" ht="23.25" x14ac:dyDescent="0.2">
      <c r="S236" s="30"/>
      <c r="T236" s="30"/>
      <c r="U236" s="31"/>
      <c r="V236" s="31"/>
      <c r="W236" s="31"/>
      <c r="X236" s="31"/>
      <c r="Y236" s="31"/>
      <c r="Z236" s="31"/>
    </row>
    <row r="237" spans="19:26" ht="23.25" x14ac:dyDescent="0.2">
      <c r="S237" s="30"/>
      <c r="T237" s="30"/>
      <c r="U237" s="31"/>
      <c r="V237" s="31"/>
      <c r="W237" s="31"/>
      <c r="X237" s="31"/>
      <c r="Y237" s="31"/>
      <c r="Z237" s="31"/>
    </row>
    <row r="238" spans="19:26" ht="23.25" x14ac:dyDescent="0.2">
      <c r="S238" s="30"/>
      <c r="T238" s="30"/>
      <c r="U238" s="31"/>
      <c r="V238" s="31"/>
      <c r="W238" s="31"/>
      <c r="X238" s="31"/>
      <c r="Y238" s="31"/>
      <c r="Z238" s="31"/>
    </row>
    <row r="239" spans="19:26" ht="23.25" x14ac:dyDescent="0.2">
      <c r="S239" s="30"/>
      <c r="T239" s="30"/>
      <c r="U239" s="31"/>
      <c r="V239" s="31"/>
      <c r="W239" s="31"/>
      <c r="X239" s="31"/>
      <c r="Y239" s="31"/>
      <c r="Z239" s="31"/>
    </row>
    <row r="240" spans="19:26" ht="23.25" x14ac:dyDescent="0.2">
      <c r="S240" s="30"/>
      <c r="T240" s="30"/>
      <c r="U240" s="31"/>
      <c r="V240" s="31"/>
      <c r="W240" s="31"/>
      <c r="X240" s="31"/>
      <c r="Y240" s="31"/>
      <c r="Z240" s="31"/>
    </row>
    <row r="241" spans="19:26" ht="23.25" x14ac:dyDescent="0.2">
      <c r="S241" s="30"/>
      <c r="T241" s="30"/>
      <c r="U241" s="31"/>
      <c r="V241" s="31"/>
      <c r="W241" s="31"/>
      <c r="X241" s="31"/>
      <c r="Y241" s="31"/>
      <c r="Z241" s="31"/>
    </row>
    <row r="242" spans="19:26" ht="23.25" x14ac:dyDescent="0.2">
      <c r="S242" s="30"/>
      <c r="T242" s="30"/>
      <c r="U242" s="31"/>
      <c r="V242" s="31"/>
      <c r="W242" s="31"/>
      <c r="X242" s="31"/>
      <c r="Y242" s="31"/>
      <c r="Z242" s="31"/>
    </row>
    <row r="243" spans="19:26" ht="23.25" x14ac:dyDescent="0.2">
      <c r="S243" s="30"/>
      <c r="T243" s="30"/>
      <c r="U243" s="31"/>
      <c r="V243" s="31"/>
      <c r="W243" s="31"/>
      <c r="X243" s="31"/>
      <c r="Y243" s="31"/>
      <c r="Z243" s="31"/>
    </row>
    <row r="244" spans="19:26" ht="23.25" x14ac:dyDescent="0.2">
      <c r="S244" s="30"/>
      <c r="T244" s="30"/>
      <c r="U244" s="31"/>
      <c r="V244" s="31"/>
      <c r="W244" s="31"/>
      <c r="X244" s="31"/>
      <c r="Y244" s="31"/>
      <c r="Z244" s="31"/>
    </row>
    <row r="245" spans="19:26" ht="23.25" x14ac:dyDescent="0.2">
      <c r="S245" s="30"/>
      <c r="T245" s="30"/>
      <c r="U245" s="31"/>
      <c r="V245" s="31"/>
      <c r="W245" s="31"/>
      <c r="X245" s="31"/>
      <c r="Y245" s="31"/>
      <c r="Z245" s="31"/>
    </row>
    <row r="246" spans="19:26" ht="23.25" x14ac:dyDescent="0.2">
      <c r="S246" s="30"/>
      <c r="T246" s="30"/>
      <c r="U246" s="31"/>
      <c r="V246" s="31"/>
      <c r="W246" s="31"/>
      <c r="X246" s="31"/>
      <c r="Y246" s="31"/>
      <c r="Z246" s="31"/>
    </row>
    <row r="247" spans="19:26" ht="23.25" x14ac:dyDescent="0.2">
      <c r="S247" s="30"/>
      <c r="T247" s="30"/>
      <c r="U247" s="31"/>
      <c r="V247" s="31"/>
      <c r="W247" s="31"/>
      <c r="X247" s="31"/>
      <c r="Y247" s="31"/>
      <c r="Z247" s="31"/>
    </row>
    <row r="248" spans="19:26" ht="23.25" x14ac:dyDescent="0.2">
      <c r="S248" s="30"/>
      <c r="T248" s="30"/>
      <c r="U248" s="31"/>
      <c r="V248" s="31"/>
      <c r="W248" s="31"/>
      <c r="X248" s="31"/>
      <c r="Y248" s="31"/>
      <c r="Z248" s="31"/>
    </row>
    <row r="249" spans="19:26" ht="23.25" x14ac:dyDescent="0.2">
      <c r="S249" s="30"/>
      <c r="T249" s="30"/>
      <c r="U249" s="31"/>
      <c r="V249" s="31"/>
      <c r="W249" s="31"/>
      <c r="X249" s="31"/>
      <c r="Y249" s="31"/>
      <c r="Z249" s="31"/>
    </row>
    <row r="250" spans="19:26" ht="23.25" x14ac:dyDescent="0.2">
      <c r="S250" s="30"/>
      <c r="T250" s="30"/>
      <c r="U250" s="31"/>
      <c r="V250" s="31"/>
      <c r="W250" s="31"/>
      <c r="X250" s="31"/>
      <c r="Y250" s="31"/>
      <c r="Z250" s="31"/>
    </row>
    <row r="251" spans="19:26" ht="23.25" x14ac:dyDescent="0.2">
      <c r="S251" s="30"/>
      <c r="T251" s="30"/>
      <c r="U251" s="31"/>
      <c r="V251" s="31"/>
      <c r="W251" s="31"/>
      <c r="X251" s="31"/>
      <c r="Y251" s="31"/>
      <c r="Z251" s="31"/>
    </row>
    <row r="252" spans="19:26" ht="23.25" x14ac:dyDescent="0.2">
      <c r="S252" s="30"/>
      <c r="T252" s="30"/>
      <c r="U252" s="31"/>
      <c r="V252" s="31"/>
      <c r="W252" s="31"/>
      <c r="X252" s="31"/>
      <c r="Y252" s="31"/>
      <c r="Z252" s="31"/>
    </row>
    <row r="253" spans="19:26" ht="23.25" x14ac:dyDescent="0.2">
      <c r="S253" s="30"/>
      <c r="T253" s="30"/>
      <c r="U253" s="31"/>
      <c r="V253" s="31"/>
      <c r="W253" s="31"/>
      <c r="X253" s="31"/>
      <c r="Y253" s="31"/>
      <c r="Z253" s="31"/>
    </row>
    <row r="254" spans="19:26" ht="23.25" x14ac:dyDescent="0.2">
      <c r="S254" s="30"/>
      <c r="T254" s="30"/>
      <c r="U254" s="31"/>
      <c r="V254" s="31"/>
      <c r="W254" s="31"/>
      <c r="X254" s="31"/>
      <c r="Y254" s="31"/>
      <c r="Z254" s="31"/>
    </row>
    <row r="255" spans="19:26" ht="23.25" x14ac:dyDescent="0.2">
      <c r="S255" s="30"/>
      <c r="T255" s="30"/>
      <c r="U255" s="31"/>
      <c r="V255" s="31"/>
      <c r="W255" s="31"/>
      <c r="X255" s="31"/>
      <c r="Y255" s="31"/>
      <c r="Z255" s="31"/>
    </row>
    <row r="256" spans="19:26" ht="23.25" x14ac:dyDescent="0.2">
      <c r="S256" s="30"/>
      <c r="T256" s="30"/>
      <c r="U256" s="31"/>
      <c r="V256" s="31"/>
      <c r="W256" s="31"/>
      <c r="X256" s="31"/>
      <c r="Y256" s="31"/>
      <c r="Z256" s="31"/>
    </row>
    <row r="257" spans="19:26" ht="23.25" x14ac:dyDescent="0.2">
      <c r="S257" s="30"/>
      <c r="T257" s="30"/>
      <c r="U257" s="31"/>
      <c r="V257" s="31"/>
      <c r="W257" s="31"/>
      <c r="X257" s="31"/>
      <c r="Y257" s="31"/>
      <c r="Z257" s="31"/>
    </row>
    <row r="258" spans="19:26" ht="23.25" x14ac:dyDescent="0.2">
      <c r="S258" s="30"/>
      <c r="T258" s="30"/>
      <c r="U258" s="31"/>
      <c r="V258" s="31"/>
      <c r="W258" s="31"/>
      <c r="X258" s="31"/>
      <c r="Y258" s="31"/>
      <c r="Z258" s="31"/>
    </row>
    <row r="259" spans="19:26" ht="23.25" x14ac:dyDescent="0.2">
      <c r="S259" s="30"/>
      <c r="T259" s="30"/>
      <c r="U259" s="31"/>
      <c r="V259" s="31"/>
      <c r="W259" s="31"/>
      <c r="X259" s="31"/>
      <c r="Y259" s="31"/>
      <c r="Z259" s="31"/>
    </row>
    <row r="260" spans="19:26" ht="23.25" x14ac:dyDescent="0.2">
      <c r="S260" s="30"/>
      <c r="T260" s="30"/>
      <c r="U260" s="31"/>
      <c r="V260" s="31"/>
      <c r="W260" s="31"/>
      <c r="X260" s="31"/>
      <c r="Y260" s="31"/>
      <c r="Z260" s="31"/>
    </row>
    <row r="261" spans="19:26" ht="23.25" x14ac:dyDescent="0.2">
      <c r="S261" s="30"/>
      <c r="T261" s="30"/>
      <c r="U261" s="31"/>
      <c r="V261" s="31"/>
      <c r="W261" s="31"/>
      <c r="X261" s="31"/>
      <c r="Y261" s="31"/>
      <c r="Z261" s="31"/>
    </row>
    <row r="262" spans="19:26" ht="23.25" x14ac:dyDescent="0.2">
      <c r="S262" s="30"/>
      <c r="T262" s="30"/>
      <c r="U262" s="31"/>
      <c r="V262" s="31"/>
      <c r="W262" s="31"/>
      <c r="X262" s="31"/>
      <c r="Y262" s="31"/>
      <c r="Z262" s="31"/>
    </row>
    <row r="263" spans="19:26" ht="23.25" x14ac:dyDescent="0.2">
      <c r="S263" s="30"/>
      <c r="T263" s="30"/>
      <c r="U263" s="31"/>
      <c r="V263" s="31"/>
      <c r="W263" s="31"/>
      <c r="X263" s="31"/>
      <c r="Y263" s="31"/>
      <c r="Z263" s="31"/>
    </row>
    <row r="264" spans="19:26" ht="23.25" x14ac:dyDescent="0.2">
      <c r="S264" s="30"/>
      <c r="T264" s="30"/>
      <c r="U264" s="31"/>
      <c r="V264" s="31"/>
      <c r="W264" s="31"/>
      <c r="X264" s="31"/>
      <c r="Y264" s="31"/>
      <c r="Z264" s="31"/>
    </row>
    <row r="265" spans="19:26" ht="23.25" x14ac:dyDescent="0.2">
      <c r="S265" s="30"/>
      <c r="T265" s="30"/>
      <c r="U265" s="31"/>
      <c r="V265" s="31"/>
      <c r="W265" s="31"/>
      <c r="X265" s="31"/>
      <c r="Y265" s="31"/>
      <c r="Z265" s="31"/>
    </row>
    <row r="266" spans="19:26" ht="23.25" x14ac:dyDescent="0.2">
      <c r="S266" s="30"/>
      <c r="T266" s="30"/>
      <c r="U266" s="31"/>
      <c r="V266" s="31"/>
      <c r="W266" s="31"/>
      <c r="X266" s="31"/>
      <c r="Y266" s="31"/>
      <c r="Z266" s="31"/>
    </row>
    <row r="267" spans="19:26" ht="23.25" x14ac:dyDescent="0.2">
      <c r="S267" s="30"/>
      <c r="T267" s="30"/>
      <c r="U267" s="31"/>
      <c r="V267" s="31"/>
      <c r="W267" s="31"/>
      <c r="X267" s="31"/>
      <c r="Y267" s="31"/>
      <c r="Z267" s="31"/>
    </row>
    <row r="268" spans="19:26" ht="23.25" x14ac:dyDescent="0.2">
      <c r="S268" s="30"/>
      <c r="T268" s="30"/>
      <c r="U268" s="31"/>
      <c r="V268" s="31"/>
      <c r="W268" s="31"/>
      <c r="X268" s="31"/>
      <c r="Y268" s="31"/>
      <c r="Z268" s="31"/>
    </row>
    <row r="269" spans="19:26" ht="23.25" x14ac:dyDescent="0.2">
      <c r="S269" s="30"/>
      <c r="T269" s="30"/>
      <c r="U269" s="31"/>
      <c r="V269" s="31"/>
      <c r="W269" s="31"/>
      <c r="X269" s="31"/>
      <c r="Y269" s="31"/>
      <c r="Z269" s="31"/>
    </row>
    <row r="270" spans="19:26" ht="23.25" x14ac:dyDescent="0.2">
      <c r="S270" s="30"/>
      <c r="T270" s="30"/>
      <c r="U270" s="31"/>
      <c r="V270" s="31"/>
      <c r="W270" s="31"/>
      <c r="X270" s="31"/>
      <c r="Y270" s="31"/>
      <c r="Z270" s="31"/>
    </row>
    <row r="271" spans="19:26" ht="23.25" x14ac:dyDescent="0.2">
      <c r="S271" s="30"/>
      <c r="T271" s="30"/>
      <c r="U271" s="31"/>
      <c r="V271" s="31"/>
      <c r="W271" s="31"/>
      <c r="X271" s="31"/>
      <c r="Y271" s="31"/>
      <c r="Z271" s="31"/>
    </row>
    <row r="272" spans="19:26" ht="23.25" x14ac:dyDescent="0.2">
      <c r="S272" s="30"/>
      <c r="T272" s="30"/>
      <c r="U272" s="31"/>
      <c r="V272" s="31"/>
      <c r="W272" s="31"/>
      <c r="X272" s="31"/>
      <c r="Y272" s="31"/>
      <c r="Z272" s="31"/>
    </row>
    <row r="273" spans="19:26" ht="23.25" x14ac:dyDescent="0.2">
      <c r="S273" s="30"/>
      <c r="T273" s="30"/>
      <c r="U273" s="31"/>
      <c r="V273" s="31"/>
      <c r="W273" s="31"/>
      <c r="X273" s="31"/>
      <c r="Y273" s="31"/>
      <c r="Z273" s="31"/>
    </row>
    <row r="274" spans="19:26" ht="23.25" x14ac:dyDescent="0.2">
      <c r="S274" s="30"/>
      <c r="T274" s="30"/>
      <c r="U274" s="31"/>
      <c r="V274" s="31"/>
      <c r="W274" s="31"/>
      <c r="X274" s="31"/>
      <c r="Y274" s="31"/>
      <c r="Z274" s="31"/>
    </row>
    <row r="275" spans="19:26" ht="23.25" x14ac:dyDescent="0.2">
      <c r="S275" s="30"/>
      <c r="T275" s="30"/>
      <c r="U275" s="31"/>
      <c r="V275" s="31"/>
      <c r="W275" s="31"/>
      <c r="X275" s="31"/>
      <c r="Y275" s="31"/>
      <c r="Z275" s="31"/>
    </row>
    <row r="276" spans="19:26" ht="23.25" x14ac:dyDescent="0.2">
      <c r="S276" s="30"/>
      <c r="T276" s="30"/>
      <c r="U276" s="31"/>
      <c r="V276" s="31"/>
      <c r="W276" s="31"/>
      <c r="X276" s="31"/>
      <c r="Y276" s="31"/>
      <c r="Z276" s="31"/>
    </row>
    <row r="277" spans="19:26" ht="23.25" x14ac:dyDescent="0.2">
      <c r="S277" s="30"/>
      <c r="T277" s="30"/>
      <c r="U277" s="31"/>
      <c r="V277" s="31"/>
      <c r="W277" s="31"/>
      <c r="X277" s="31"/>
      <c r="Y277" s="31"/>
      <c r="Z277" s="31"/>
    </row>
    <row r="278" spans="19:26" ht="23.25" x14ac:dyDescent="0.2">
      <c r="S278" s="30"/>
      <c r="T278" s="30"/>
      <c r="U278" s="31"/>
      <c r="V278" s="31"/>
      <c r="W278" s="31"/>
      <c r="X278" s="31"/>
      <c r="Y278" s="31"/>
      <c r="Z278" s="31"/>
    </row>
    <row r="279" spans="19:26" ht="23.25" x14ac:dyDescent="0.2">
      <c r="S279" s="30"/>
      <c r="T279" s="30"/>
      <c r="U279" s="31"/>
      <c r="V279" s="31"/>
      <c r="W279" s="31"/>
      <c r="X279" s="31"/>
      <c r="Y279" s="31"/>
      <c r="Z279" s="31"/>
    </row>
    <row r="280" spans="19:26" ht="23.25" x14ac:dyDescent="0.2">
      <c r="S280" s="30"/>
      <c r="T280" s="30"/>
      <c r="U280" s="31"/>
      <c r="V280" s="31"/>
      <c r="W280" s="31"/>
      <c r="X280" s="31"/>
      <c r="Y280" s="31"/>
      <c r="Z280" s="31"/>
    </row>
    <row r="281" spans="19:26" ht="23.25" x14ac:dyDescent="0.2">
      <c r="S281" s="30"/>
      <c r="T281" s="30"/>
      <c r="U281" s="31"/>
      <c r="V281" s="31"/>
      <c r="W281" s="31"/>
      <c r="X281" s="31"/>
      <c r="Y281" s="31"/>
      <c r="Z281" s="31"/>
    </row>
    <row r="282" spans="19:26" ht="23.25" x14ac:dyDescent="0.2">
      <c r="S282" s="30"/>
      <c r="T282" s="30"/>
      <c r="U282" s="31"/>
      <c r="V282" s="31"/>
      <c r="W282" s="31"/>
      <c r="X282" s="31"/>
      <c r="Y282" s="31"/>
      <c r="Z282" s="31"/>
    </row>
    <row r="283" spans="19:26" ht="23.25" x14ac:dyDescent="0.2">
      <c r="S283" s="30"/>
      <c r="T283" s="30"/>
      <c r="U283" s="31"/>
      <c r="V283" s="31"/>
      <c r="W283" s="31"/>
      <c r="X283" s="31"/>
      <c r="Y283" s="31"/>
      <c r="Z283" s="31"/>
    </row>
    <row r="284" spans="19:26" ht="23.25" x14ac:dyDescent="0.2">
      <c r="S284" s="30"/>
      <c r="T284" s="30"/>
      <c r="U284" s="31"/>
      <c r="V284" s="31"/>
      <c r="W284" s="31"/>
      <c r="X284" s="31"/>
      <c r="Y284" s="31"/>
      <c r="Z284" s="31"/>
    </row>
    <row r="285" spans="19:26" ht="23.25" x14ac:dyDescent="0.2">
      <c r="S285" s="30"/>
      <c r="T285" s="30"/>
      <c r="U285" s="31"/>
      <c r="V285" s="31"/>
      <c r="W285" s="31"/>
      <c r="X285" s="31"/>
      <c r="Y285" s="31"/>
      <c r="Z285" s="31"/>
    </row>
    <row r="286" spans="19:26" ht="23.25" x14ac:dyDescent="0.2">
      <c r="S286" s="30"/>
      <c r="T286" s="30"/>
      <c r="U286" s="31"/>
      <c r="V286" s="31"/>
      <c r="W286" s="31"/>
      <c r="X286" s="31"/>
      <c r="Y286" s="31"/>
      <c r="Z286" s="31"/>
    </row>
    <row r="287" spans="19:26" ht="23.25" x14ac:dyDescent="0.2">
      <c r="S287" s="30"/>
      <c r="T287" s="30"/>
      <c r="U287" s="31"/>
      <c r="V287" s="31"/>
      <c r="W287" s="31"/>
      <c r="X287" s="31"/>
      <c r="Y287" s="31"/>
      <c r="Z287" s="31"/>
    </row>
    <row r="288" spans="19:26" ht="23.25" x14ac:dyDescent="0.2">
      <c r="S288" s="30"/>
      <c r="T288" s="30"/>
      <c r="U288" s="31"/>
      <c r="V288" s="31"/>
      <c r="W288" s="31"/>
      <c r="X288" s="31"/>
      <c r="Y288" s="31"/>
      <c r="Z288" s="31"/>
    </row>
    <row r="289" spans="19:26" ht="23.25" x14ac:dyDescent="0.2">
      <c r="S289" s="30"/>
      <c r="T289" s="30"/>
      <c r="U289" s="31"/>
      <c r="V289" s="31"/>
      <c r="W289" s="31"/>
      <c r="X289" s="31"/>
      <c r="Y289" s="31"/>
      <c r="Z289" s="31"/>
    </row>
    <row r="290" spans="19:26" ht="23.25" x14ac:dyDescent="0.2">
      <c r="S290" s="30"/>
      <c r="T290" s="30"/>
      <c r="U290" s="31"/>
      <c r="V290" s="31"/>
      <c r="W290" s="31"/>
      <c r="X290" s="31"/>
      <c r="Y290" s="31"/>
      <c r="Z290" s="31"/>
    </row>
    <row r="291" spans="19:26" ht="23.25" x14ac:dyDescent="0.2">
      <c r="S291" s="30"/>
      <c r="T291" s="30"/>
      <c r="U291" s="31"/>
      <c r="V291" s="31"/>
      <c r="W291" s="31"/>
      <c r="X291" s="31"/>
      <c r="Y291" s="31"/>
      <c r="Z291" s="31"/>
    </row>
    <row r="292" spans="19:26" ht="23.25" x14ac:dyDescent="0.2">
      <c r="S292" s="30"/>
      <c r="T292" s="30"/>
      <c r="U292" s="31"/>
      <c r="V292" s="31"/>
      <c r="W292" s="31"/>
      <c r="X292" s="31"/>
      <c r="Y292" s="31"/>
      <c r="Z292" s="31"/>
    </row>
    <row r="293" spans="19:26" ht="23.25" x14ac:dyDescent="0.2">
      <c r="S293" s="30"/>
      <c r="T293" s="30"/>
      <c r="U293" s="31"/>
      <c r="V293" s="31"/>
      <c r="W293" s="31"/>
      <c r="X293" s="31"/>
      <c r="Y293" s="31"/>
      <c r="Z293" s="31"/>
    </row>
    <row r="294" spans="19:26" ht="23.25" x14ac:dyDescent="0.2">
      <c r="S294" s="30"/>
      <c r="T294" s="30"/>
      <c r="U294" s="31"/>
      <c r="V294" s="31"/>
      <c r="W294" s="31"/>
      <c r="X294" s="31"/>
      <c r="Y294" s="31"/>
      <c r="Z294" s="31"/>
    </row>
    <row r="295" spans="19:26" ht="23.25" x14ac:dyDescent="0.2">
      <c r="S295" s="30"/>
      <c r="T295" s="30"/>
      <c r="U295" s="31"/>
      <c r="V295" s="31"/>
      <c r="W295" s="31"/>
      <c r="X295" s="31"/>
      <c r="Y295" s="31"/>
      <c r="Z295" s="31"/>
    </row>
    <row r="296" spans="19:26" ht="23.25" x14ac:dyDescent="0.2">
      <c r="S296" s="30"/>
      <c r="T296" s="30"/>
      <c r="U296" s="31"/>
      <c r="V296" s="31"/>
      <c r="W296" s="31"/>
      <c r="X296" s="31"/>
      <c r="Y296" s="31"/>
      <c r="Z296" s="31"/>
    </row>
    <row r="297" spans="19:26" ht="23.25" x14ac:dyDescent="0.2">
      <c r="S297" s="30"/>
      <c r="T297" s="30"/>
      <c r="U297" s="31"/>
      <c r="V297" s="31"/>
      <c r="W297" s="31"/>
      <c r="X297" s="31"/>
      <c r="Y297" s="31"/>
      <c r="Z297" s="31"/>
    </row>
    <row r="298" spans="19:26" ht="23.25" x14ac:dyDescent="0.2">
      <c r="S298" s="30"/>
      <c r="T298" s="30"/>
      <c r="U298" s="31"/>
      <c r="V298" s="31"/>
      <c r="W298" s="31"/>
      <c r="X298" s="31"/>
      <c r="Y298" s="31"/>
      <c r="Z298" s="31"/>
    </row>
    <row r="299" spans="19:26" ht="23.25" x14ac:dyDescent="0.2">
      <c r="S299" s="30"/>
      <c r="T299" s="30"/>
      <c r="U299" s="31"/>
      <c r="V299" s="31"/>
      <c r="W299" s="31"/>
      <c r="X299" s="31"/>
      <c r="Y299" s="31"/>
      <c r="Z299" s="31"/>
    </row>
    <row r="300" spans="19:26" ht="23.25" x14ac:dyDescent="0.2">
      <c r="S300" s="30"/>
      <c r="T300" s="30"/>
      <c r="U300" s="31"/>
      <c r="V300" s="31"/>
      <c r="W300" s="31"/>
      <c r="X300" s="31"/>
      <c r="Y300" s="31"/>
      <c r="Z300" s="31"/>
    </row>
    <row r="301" spans="19:26" ht="23.25" x14ac:dyDescent="0.2">
      <c r="S301" s="30"/>
      <c r="T301" s="30"/>
      <c r="U301" s="31"/>
      <c r="V301" s="31"/>
      <c r="W301" s="31"/>
      <c r="X301" s="31"/>
      <c r="Y301" s="31"/>
      <c r="Z301" s="31"/>
    </row>
    <row r="302" spans="19:26" ht="23.25" x14ac:dyDescent="0.2">
      <c r="S302" s="30"/>
      <c r="T302" s="30"/>
      <c r="U302" s="31"/>
      <c r="V302" s="31"/>
      <c r="W302" s="31"/>
      <c r="X302" s="31"/>
      <c r="Y302" s="31"/>
      <c r="Z302" s="31"/>
    </row>
    <row r="303" spans="19:26" ht="23.25" x14ac:dyDescent="0.2">
      <c r="S303" s="30"/>
      <c r="T303" s="30"/>
      <c r="U303" s="31"/>
      <c r="V303" s="31"/>
      <c r="W303" s="31"/>
      <c r="X303" s="31"/>
      <c r="Y303" s="31"/>
      <c r="Z303" s="31"/>
    </row>
    <row r="304" spans="19:26" ht="23.25" x14ac:dyDescent="0.2">
      <c r="S304" s="30"/>
      <c r="T304" s="30"/>
      <c r="U304" s="31"/>
      <c r="V304" s="31"/>
      <c r="W304" s="31"/>
      <c r="X304" s="31"/>
      <c r="Y304" s="31"/>
      <c r="Z304" s="31"/>
    </row>
    <row r="305" spans="19:26" ht="23.25" x14ac:dyDescent="0.2">
      <c r="S305" s="30"/>
      <c r="T305" s="30"/>
      <c r="U305" s="31"/>
      <c r="V305" s="31"/>
      <c r="W305" s="31"/>
      <c r="X305" s="31"/>
      <c r="Y305" s="31"/>
      <c r="Z305" s="31"/>
    </row>
    <row r="306" spans="19:26" ht="23.25" x14ac:dyDescent="0.2">
      <c r="S306" s="30"/>
      <c r="T306" s="30"/>
      <c r="U306" s="31"/>
      <c r="V306" s="31"/>
      <c r="W306" s="31"/>
      <c r="X306" s="31"/>
      <c r="Y306" s="31"/>
      <c r="Z306" s="31"/>
    </row>
    <row r="307" spans="19:26" ht="23.25" x14ac:dyDescent="0.2">
      <c r="S307" s="30"/>
      <c r="T307" s="30"/>
      <c r="U307" s="31"/>
      <c r="V307" s="31"/>
      <c r="W307" s="31"/>
      <c r="X307" s="31"/>
      <c r="Y307" s="31"/>
      <c r="Z307" s="31"/>
    </row>
    <row r="308" spans="19:26" ht="23.25" x14ac:dyDescent="0.2">
      <c r="S308" s="30"/>
      <c r="T308" s="30"/>
      <c r="U308" s="31"/>
      <c r="V308" s="31"/>
      <c r="W308" s="31"/>
      <c r="X308" s="31"/>
      <c r="Y308" s="31"/>
      <c r="Z308" s="31"/>
    </row>
    <row r="309" spans="19:26" ht="23.25" x14ac:dyDescent="0.2">
      <c r="S309" s="30"/>
      <c r="T309" s="30"/>
      <c r="U309" s="31"/>
      <c r="V309" s="31"/>
      <c r="W309" s="31"/>
      <c r="X309" s="31"/>
      <c r="Y309" s="31"/>
      <c r="Z309" s="31"/>
    </row>
    <row r="310" spans="19:26" ht="23.25" x14ac:dyDescent="0.2">
      <c r="S310" s="30"/>
      <c r="T310" s="30"/>
      <c r="U310" s="31"/>
      <c r="V310" s="31"/>
      <c r="W310" s="31"/>
      <c r="X310" s="31"/>
      <c r="Y310" s="31"/>
      <c r="Z310" s="31"/>
    </row>
    <row r="311" spans="19:26" ht="23.25" x14ac:dyDescent="0.2">
      <c r="S311" s="30"/>
      <c r="T311" s="30"/>
      <c r="U311" s="31"/>
      <c r="V311" s="31"/>
      <c r="W311" s="31"/>
      <c r="X311" s="31"/>
      <c r="Y311" s="31"/>
      <c r="Z311" s="31"/>
    </row>
    <row r="312" spans="19:26" ht="23.25" x14ac:dyDescent="0.2">
      <c r="S312" s="30"/>
      <c r="T312" s="30"/>
      <c r="U312" s="31"/>
      <c r="V312" s="31"/>
      <c r="W312" s="31"/>
      <c r="X312" s="31"/>
      <c r="Y312" s="31"/>
      <c r="Z312" s="31"/>
    </row>
    <row r="313" spans="19:26" ht="23.25" x14ac:dyDescent="0.2">
      <c r="S313" s="30"/>
      <c r="T313" s="30"/>
      <c r="U313" s="31"/>
      <c r="V313" s="31"/>
      <c r="W313" s="31"/>
      <c r="X313" s="31"/>
      <c r="Y313" s="31"/>
      <c r="Z313" s="31"/>
    </row>
    <row r="314" spans="19:26" ht="23.25" x14ac:dyDescent="0.2">
      <c r="S314" s="30"/>
      <c r="T314" s="30"/>
      <c r="U314" s="31"/>
      <c r="V314" s="31"/>
      <c r="W314" s="31"/>
      <c r="X314" s="31"/>
      <c r="Y314" s="31"/>
      <c r="Z314" s="31"/>
    </row>
    <row r="315" spans="19:26" ht="23.25" x14ac:dyDescent="0.2">
      <c r="S315" s="30"/>
      <c r="T315" s="30"/>
      <c r="U315" s="31"/>
      <c r="V315" s="31"/>
      <c r="W315" s="31"/>
      <c r="X315" s="31"/>
      <c r="Y315" s="31"/>
      <c r="Z315" s="31"/>
    </row>
    <row r="316" spans="19:26" ht="23.25" x14ac:dyDescent="0.2">
      <c r="S316" s="30"/>
      <c r="T316" s="30"/>
      <c r="U316" s="31"/>
      <c r="V316" s="31"/>
      <c r="W316" s="31"/>
      <c r="X316" s="31"/>
      <c r="Y316" s="31"/>
      <c r="Z316" s="31"/>
    </row>
    <row r="317" spans="19:26" ht="23.25" x14ac:dyDescent="0.2">
      <c r="S317" s="30"/>
      <c r="T317" s="30"/>
      <c r="U317" s="31"/>
      <c r="V317" s="31"/>
      <c r="W317" s="31"/>
      <c r="X317" s="31"/>
      <c r="Y317" s="31"/>
      <c r="Z317" s="31"/>
    </row>
    <row r="318" spans="19:26" ht="23.25" x14ac:dyDescent="0.2">
      <c r="S318" s="30"/>
      <c r="T318" s="30"/>
      <c r="U318" s="31"/>
      <c r="V318" s="31"/>
      <c r="W318" s="31"/>
      <c r="X318" s="31"/>
      <c r="Y318" s="31"/>
      <c r="Z318" s="31"/>
    </row>
    <row r="319" spans="19:26" ht="23.25" x14ac:dyDescent="0.2">
      <c r="S319" s="30"/>
      <c r="T319" s="30"/>
      <c r="U319" s="31"/>
      <c r="V319" s="31"/>
      <c r="W319" s="31"/>
      <c r="X319" s="31"/>
      <c r="Y319" s="31"/>
      <c r="Z319" s="31"/>
    </row>
    <row r="320" spans="19:26" ht="23.25" x14ac:dyDescent="0.2">
      <c r="S320" s="30"/>
      <c r="T320" s="30"/>
      <c r="U320" s="31"/>
      <c r="V320" s="31"/>
      <c r="W320" s="31"/>
      <c r="X320" s="31"/>
      <c r="Y320" s="31"/>
      <c r="Z320" s="31"/>
    </row>
    <row r="321" spans="19:26" ht="23.25" x14ac:dyDescent="0.2">
      <c r="S321" s="30"/>
      <c r="T321" s="30"/>
      <c r="U321" s="31"/>
      <c r="V321" s="31"/>
      <c r="W321" s="31"/>
      <c r="X321" s="31"/>
      <c r="Y321" s="31"/>
      <c r="Z321" s="31"/>
    </row>
    <row r="322" spans="19:26" ht="23.25" x14ac:dyDescent="0.2">
      <c r="S322" s="30"/>
      <c r="T322" s="30"/>
      <c r="U322" s="31"/>
      <c r="V322" s="31"/>
      <c r="W322" s="31"/>
      <c r="X322" s="31"/>
      <c r="Y322" s="31"/>
      <c r="Z322" s="31"/>
    </row>
    <row r="323" spans="19:26" ht="23.25" x14ac:dyDescent="0.2">
      <c r="S323" s="30"/>
      <c r="T323" s="30"/>
      <c r="U323" s="31"/>
      <c r="V323" s="31"/>
      <c r="W323" s="31"/>
      <c r="X323" s="31"/>
      <c r="Y323" s="31"/>
      <c r="Z323" s="31"/>
    </row>
    <row r="324" spans="19:26" ht="23.25" x14ac:dyDescent="0.2">
      <c r="S324" s="30"/>
      <c r="T324" s="30"/>
      <c r="U324" s="31"/>
      <c r="V324" s="31"/>
      <c r="W324" s="31"/>
      <c r="X324" s="31"/>
      <c r="Y324" s="31"/>
      <c r="Z324" s="31"/>
    </row>
    <row r="325" spans="19:26" ht="23.25" x14ac:dyDescent="0.2">
      <c r="S325" s="30"/>
      <c r="T325" s="30"/>
      <c r="U325" s="31"/>
      <c r="V325" s="31"/>
      <c r="W325" s="31"/>
      <c r="X325" s="31"/>
      <c r="Y325" s="31"/>
      <c r="Z325" s="31"/>
    </row>
    <row r="326" spans="19:26" ht="23.25" x14ac:dyDescent="0.2">
      <c r="S326" s="30"/>
      <c r="T326" s="30"/>
      <c r="U326" s="31"/>
      <c r="V326" s="31"/>
      <c r="W326" s="31"/>
      <c r="X326" s="31"/>
      <c r="Y326" s="31"/>
      <c r="Z326" s="31"/>
    </row>
    <row r="327" spans="19:26" ht="23.25" x14ac:dyDescent="0.2">
      <c r="S327" s="30"/>
      <c r="T327" s="30"/>
      <c r="U327" s="31"/>
      <c r="V327" s="31"/>
      <c r="W327" s="31"/>
      <c r="X327" s="31"/>
      <c r="Y327" s="31"/>
      <c r="Z327" s="31"/>
    </row>
    <row r="328" spans="19:26" ht="23.25" x14ac:dyDescent="0.2">
      <c r="S328" s="30"/>
      <c r="T328" s="30"/>
      <c r="U328" s="31"/>
      <c r="V328" s="31"/>
      <c r="W328" s="31"/>
      <c r="X328" s="31"/>
      <c r="Y328" s="31"/>
      <c r="Z328" s="31"/>
    </row>
    <row r="329" spans="19:26" ht="23.25" x14ac:dyDescent="0.2">
      <c r="S329" s="30"/>
      <c r="T329" s="30"/>
      <c r="U329" s="31"/>
      <c r="V329" s="31"/>
      <c r="W329" s="31"/>
      <c r="X329" s="31"/>
      <c r="Y329" s="31"/>
      <c r="Z329" s="31"/>
    </row>
    <row r="330" spans="19:26" ht="23.25" x14ac:dyDescent="0.2">
      <c r="S330" s="30"/>
      <c r="T330" s="30"/>
      <c r="U330" s="31"/>
      <c r="V330" s="31"/>
      <c r="W330" s="31"/>
      <c r="X330" s="31"/>
      <c r="Y330" s="31"/>
      <c r="Z330" s="31"/>
    </row>
    <row r="331" spans="19:26" ht="23.25" x14ac:dyDescent="0.2">
      <c r="S331" s="30"/>
      <c r="T331" s="30"/>
      <c r="U331" s="31"/>
      <c r="V331" s="31"/>
      <c r="W331" s="31"/>
      <c r="X331" s="31"/>
      <c r="Y331" s="31"/>
      <c r="Z331" s="31"/>
    </row>
    <row r="332" spans="19:26" ht="23.25" x14ac:dyDescent="0.2">
      <c r="S332" s="30"/>
      <c r="T332" s="30"/>
      <c r="U332" s="31"/>
      <c r="V332" s="31"/>
      <c r="W332" s="31"/>
      <c r="X332" s="31"/>
      <c r="Y332" s="31"/>
      <c r="Z332" s="31"/>
    </row>
    <row r="333" spans="19:26" ht="23.25" x14ac:dyDescent="0.2">
      <c r="S333" s="30"/>
      <c r="T333" s="30"/>
      <c r="U333" s="31"/>
      <c r="V333" s="31"/>
      <c r="W333" s="31"/>
      <c r="X333" s="31"/>
      <c r="Y333" s="31"/>
      <c r="Z333" s="31"/>
    </row>
    <row r="334" spans="19:26" ht="23.25" x14ac:dyDescent="0.2">
      <c r="S334" s="30"/>
      <c r="T334" s="30"/>
      <c r="U334" s="31"/>
      <c r="V334" s="31"/>
      <c r="W334" s="31"/>
      <c r="X334" s="31"/>
      <c r="Y334" s="31"/>
      <c r="Z334" s="31"/>
    </row>
    <row r="335" spans="19:26" ht="23.25" x14ac:dyDescent="0.2">
      <c r="S335" s="30"/>
      <c r="T335" s="30"/>
      <c r="U335" s="31"/>
      <c r="V335" s="31"/>
      <c r="W335" s="31"/>
      <c r="X335" s="31"/>
      <c r="Y335" s="31"/>
      <c r="Z335" s="31"/>
    </row>
    <row r="336" spans="19:26" ht="23.25" x14ac:dyDescent="0.2">
      <c r="S336" s="30"/>
      <c r="T336" s="30"/>
      <c r="U336" s="31"/>
      <c r="V336" s="31"/>
      <c r="W336" s="31"/>
      <c r="X336" s="31"/>
      <c r="Y336" s="31"/>
      <c r="Z336" s="31"/>
    </row>
    <row r="337" spans="19:26" ht="23.25" x14ac:dyDescent="0.2">
      <c r="S337" s="30"/>
      <c r="T337" s="30"/>
      <c r="U337" s="31"/>
      <c r="V337" s="31"/>
      <c r="W337" s="31"/>
      <c r="X337" s="31"/>
      <c r="Y337" s="31"/>
      <c r="Z337" s="31"/>
    </row>
    <row r="338" spans="19:26" ht="23.25" x14ac:dyDescent="0.2">
      <c r="S338" s="30"/>
      <c r="T338" s="30"/>
      <c r="U338" s="31"/>
      <c r="V338" s="31"/>
      <c r="W338" s="31"/>
      <c r="X338" s="31"/>
      <c r="Y338" s="31"/>
      <c r="Z338" s="31"/>
    </row>
    <row r="339" spans="19:26" ht="23.25" x14ac:dyDescent="0.2">
      <c r="S339" s="30"/>
      <c r="T339" s="30"/>
      <c r="U339" s="31"/>
      <c r="V339" s="31"/>
      <c r="W339" s="31"/>
      <c r="X339" s="31"/>
      <c r="Y339" s="31"/>
      <c r="Z339" s="31"/>
    </row>
    <row r="340" spans="19:26" ht="23.25" x14ac:dyDescent="0.2">
      <c r="S340" s="30"/>
      <c r="T340" s="30"/>
      <c r="U340" s="31"/>
      <c r="V340" s="31"/>
      <c r="W340" s="31"/>
      <c r="X340" s="31"/>
      <c r="Y340" s="31"/>
      <c r="Z340" s="31"/>
    </row>
    <row r="341" spans="19:26" ht="23.25" x14ac:dyDescent="0.2">
      <c r="S341" s="30"/>
      <c r="T341" s="30"/>
      <c r="U341" s="31"/>
      <c r="V341" s="31"/>
      <c r="W341" s="31"/>
      <c r="X341" s="31"/>
      <c r="Y341" s="31"/>
      <c r="Z341" s="31"/>
    </row>
    <row r="342" spans="19:26" ht="23.25" x14ac:dyDescent="0.2">
      <c r="S342" s="30"/>
      <c r="T342" s="30"/>
      <c r="U342" s="31"/>
      <c r="V342" s="31"/>
      <c r="W342" s="31"/>
      <c r="X342" s="31"/>
      <c r="Y342" s="31"/>
      <c r="Z342" s="31"/>
    </row>
    <row r="343" spans="19:26" ht="23.25" x14ac:dyDescent="0.2">
      <c r="S343" s="30"/>
      <c r="T343" s="30"/>
      <c r="U343" s="31"/>
      <c r="V343" s="31"/>
      <c r="W343" s="31"/>
      <c r="X343" s="31"/>
      <c r="Y343" s="31"/>
      <c r="Z343" s="31"/>
    </row>
    <row r="344" spans="19:26" ht="23.25" x14ac:dyDescent="0.2">
      <c r="S344" s="30"/>
      <c r="T344" s="30"/>
      <c r="V344" s="31"/>
      <c r="W344" s="31"/>
      <c r="X344" s="31"/>
      <c r="Y344" s="31"/>
      <c r="Z344" s="31"/>
    </row>
    <row r="345" spans="19:26" ht="23.25" x14ac:dyDescent="0.2">
      <c r="S345" s="30"/>
      <c r="T345" s="30"/>
      <c r="V345" s="31"/>
      <c r="W345" s="31"/>
      <c r="X345" s="31"/>
      <c r="Y345" s="31"/>
      <c r="Z345" s="31"/>
    </row>
    <row r="346" spans="19:26" ht="23.25" x14ac:dyDescent="0.2">
      <c r="S346" s="30"/>
      <c r="T346" s="30"/>
      <c r="U346" s="31"/>
      <c r="V346" s="31"/>
      <c r="W346" s="31"/>
      <c r="X346" s="31"/>
      <c r="Y346" s="31"/>
      <c r="Z346" s="31"/>
    </row>
    <row r="347" spans="19:26" ht="23.25" x14ac:dyDescent="0.2">
      <c r="S347" s="30"/>
      <c r="T347" s="30"/>
      <c r="U347" s="31"/>
      <c r="V347" s="31"/>
      <c r="W347" s="31"/>
      <c r="X347" s="31"/>
      <c r="Y347" s="31"/>
      <c r="Z347" s="31"/>
    </row>
    <row r="348" spans="19:26" ht="23.25" x14ac:dyDescent="0.2">
      <c r="S348" s="30"/>
      <c r="T348" s="30"/>
      <c r="U348" s="31"/>
      <c r="V348" s="31"/>
      <c r="W348" s="31"/>
      <c r="X348" s="31"/>
      <c r="Y348" s="31"/>
      <c r="Z348" s="31"/>
    </row>
    <row r="349" spans="19:26" ht="23.25" x14ac:dyDescent="0.2">
      <c r="S349" s="30"/>
      <c r="T349" s="30"/>
      <c r="U349" s="31"/>
      <c r="V349" s="31"/>
      <c r="W349" s="31"/>
      <c r="X349" s="31"/>
      <c r="Y349" s="31"/>
      <c r="Z349" s="31"/>
    </row>
    <row r="350" spans="19:26" ht="23.25" x14ac:dyDescent="0.2">
      <c r="S350" s="30"/>
      <c r="T350" s="30"/>
      <c r="U350" s="31"/>
      <c r="V350" s="31"/>
      <c r="W350" s="31"/>
      <c r="X350" s="31"/>
      <c r="Y350" s="31"/>
      <c r="Z350" s="31"/>
    </row>
    <row r="351" spans="19:26" ht="23.25" x14ac:dyDescent="0.2">
      <c r="S351" s="30"/>
      <c r="T351" s="30"/>
      <c r="U351" s="31"/>
      <c r="V351" s="31"/>
      <c r="W351" s="31"/>
      <c r="X351" s="31"/>
      <c r="Y351" s="31"/>
      <c r="Z351" s="31"/>
    </row>
    <row r="352" spans="19:26" ht="23.25" x14ac:dyDescent="0.2">
      <c r="S352" s="30"/>
      <c r="T352" s="30"/>
      <c r="U352" s="31"/>
      <c r="V352" s="31"/>
      <c r="W352" s="31"/>
      <c r="X352" s="31"/>
      <c r="Y352" s="31"/>
      <c r="Z352" s="31"/>
    </row>
    <row r="353" spans="19:26" ht="23.25" x14ac:dyDescent="0.2">
      <c r="S353" s="30"/>
      <c r="T353" s="30"/>
      <c r="U353" s="31"/>
      <c r="V353" s="31"/>
      <c r="W353" s="31"/>
      <c r="X353" s="31"/>
      <c r="Y353" s="31"/>
      <c r="Z353" s="31"/>
    </row>
    <row r="354" spans="19:26" ht="23.25" x14ac:dyDescent="0.2">
      <c r="S354" s="30"/>
      <c r="T354" s="30"/>
      <c r="U354" s="31"/>
      <c r="V354" s="31"/>
      <c r="W354" s="31"/>
      <c r="X354" s="31"/>
      <c r="Y354" s="31"/>
      <c r="Z354" s="31"/>
    </row>
    <row r="355" spans="19:26" x14ac:dyDescent="0.2">
      <c r="S355" s="15"/>
      <c r="T355" s="15"/>
      <c r="U355" s="15"/>
      <c r="V355" s="32"/>
      <c r="W355" s="15"/>
      <c r="X355" s="15"/>
      <c r="Y355" s="15"/>
      <c r="Z355" s="15"/>
    </row>
    <row r="356" spans="19:26" x14ac:dyDescent="0.2">
      <c r="S356" s="15"/>
      <c r="T356" s="15"/>
      <c r="U356" s="15"/>
      <c r="V356" s="32"/>
      <c r="W356" s="15"/>
      <c r="X356" s="15"/>
      <c r="Y356" s="15"/>
      <c r="Z356" s="15"/>
    </row>
  </sheetData>
  <autoFilter ref="U7:Z58" xr:uid="{00000000-0009-0000-0000-000003000000}">
    <filterColumn colId="0">
      <colorFilter dxfId="1"/>
    </filterColumn>
    <filterColumn colId="3">
      <colorFilter dxfId="0"/>
    </filterColumn>
  </autoFilter>
  <mergeCells count="16">
    <mergeCell ref="X6:Z6"/>
    <mergeCell ref="A3:B3"/>
    <mergeCell ref="C3:J3"/>
    <mergeCell ref="O3:O7"/>
    <mergeCell ref="P3:Z5"/>
    <mergeCell ref="A4:B4"/>
    <mergeCell ref="C4:J4"/>
    <mergeCell ref="A5:B5"/>
    <mergeCell ref="C5:J5"/>
    <mergeCell ref="A6:B6"/>
    <mergeCell ref="P6:P7"/>
    <mergeCell ref="Q6:Q7"/>
    <mergeCell ref="R6:R7"/>
    <mergeCell ref="S6:S7"/>
    <mergeCell ref="T6:T7"/>
    <mergeCell ref="U6:W6"/>
  </mergeCells>
  <hyperlinks>
    <hyperlink ref="A2" r:id="rId1" display="http://dati.istat.it/OECDStat_Metadata/ShowMetadata.ashx?Dataset=DCSC_INDXPRODIND_1&amp;ShowOnWeb=true&amp;Lang=it" xr:uid="{00000000-0004-0000-0300-000000000000}"/>
    <hyperlink ref="C3" r:id="rId2" display="http://dati.istat.it/OECDStat_Metadata/ShowMetadata.ashx?Dataset=DCSC_INDXPRODIND_1&amp;Coords=[TIPO_DATO7].[IND_PROD2]&amp;ShowOnWeb=true&amp;Lang=it" xr:uid="{00000000-0004-0000-0300-000001000000}"/>
    <hyperlink ref="O57" r:id="rId3" display="http://dativ7b.istat.it//index.aspx?DatasetCode=DCSC_INDXPRODIND_1" xr:uid="{00000000-0004-0000-0300-000002000000}"/>
    <hyperlink ref="O59" r:id="rId4" display="http://dativ7a.istat.it//index.aspx?DatasetCode=DCSC_INDXPRODIND_1" xr:uid="{00000000-0004-0000-0300-000003000000}"/>
  </hyperlinks>
  <pageMargins left="0.7" right="0.7" top="0.75" bottom="0.75" header="0.3" footer="0.3"/>
  <pageSetup paperSize="9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Origine Istat</vt:lpstr>
      <vt:lpstr>Elab. Reforming</vt:lpstr>
      <vt:lpstr>Origine Istat 2</vt:lpstr>
      <vt:lpstr>Elab. Reforming 2</vt:lpstr>
    </vt:vector>
  </TitlesOfParts>
  <Company>REFORMING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I.Stat; info@reforming.it -Reforming-</dc:creator>
  <cp:lastModifiedBy>nicola salerno</cp:lastModifiedBy>
  <dcterms:created xsi:type="dcterms:W3CDTF">2021-06-27T13:46:21Z</dcterms:created>
  <dcterms:modified xsi:type="dcterms:W3CDTF">2021-06-28T08:39:11Z</dcterms:modified>
</cp:coreProperties>
</file>