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39347\Desktop\Lavori Reforming\"/>
    </mc:Choice>
  </mc:AlternateContent>
  <xr:revisionPtr revIDLastSave="0" documentId="13_ncr:1_{249AECE4-C94C-4C61-BC45-5EB0F8359A31}" xr6:coauthVersionLast="45" xr6:coauthVersionMax="45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proposta Reforming" sheetId="1" r:id="rId1"/>
    <sheet name="applicazione coeff Dini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2" i="2" l="1"/>
  <c r="G52" i="2"/>
  <c r="H52" i="2"/>
  <c r="I52" i="2"/>
  <c r="J52" i="2"/>
  <c r="K52" i="2"/>
  <c r="E52" i="2"/>
  <c r="E51" i="2"/>
  <c r="F51" i="2"/>
  <c r="G51" i="2"/>
  <c r="H51" i="2"/>
  <c r="I51" i="2"/>
  <c r="J51" i="2"/>
  <c r="K51" i="2"/>
  <c r="F50" i="2"/>
  <c r="G50" i="2"/>
  <c r="H50" i="2"/>
  <c r="I50" i="2"/>
  <c r="J50" i="2"/>
  <c r="K50" i="2"/>
  <c r="E50" i="2"/>
  <c r="E45" i="2"/>
  <c r="F45" i="2"/>
  <c r="G45" i="2"/>
  <c r="H45" i="2"/>
  <c r="I45" i="2"/>
  <c r="J45" i="2"/>
  <c r="K45" i="2"/>
  <c r="E46" i="2"/>
  <c r="F46" i="2"/>
  <c r="G46" i="2"/>
  <c r="H46" i="2"/>
  <c r="I46" i="2"/>
  <c r="J46" i="2"/>
  <c r="K46" i="2"/>
  <c r="E47" i="2"/>
  <c r="F47" i="2"/>
  <c r="G47" i="2"/>
  <c r="H47" i="2"/>
  <c r="I47" i="2"/>
  <c r="J47" i="2"/>
  <c r="K47" i="2"/>
  <c r="E48" i="2"/>
  <c r="F48" i="2"/>
  <c r="G48" i="2"/>
  <c r="H48" i="2"/>
  <c r="I48" i="2"/>
  <c r="J48" i="2"/>
  <c r="K48" i="2"/>
  <c r="F44" i="2"/>
  <c r="G44" i="2"/>
  <c r="H44" i="2"/>
  <c r="I44" i="2"/>
  <c r="J44" i="2"/>
  <c r="K44" i="2"/>
  <c r="E44" i="2"/>
  <c r="L52" i="2"/>
  <c r="L51" i="2"/>
  <c r="L50" i="2"/>
  <c r="E49" i="2"/>
  <c r="P60" i="1"/>
  <c r="P57" i="1"/>
  <c r="P14" i="2"/>
  <c r="Q14" i="2"/>
  <c r="E14" i="2"/>
  <c r="P13" i="2"/>
  <c r="Q13" i="2"/>
  <c r="E13" i="2"/>
  <c r="L38" i="1"/>
  <c r="E30" i="1"/>
  <c r="L36" i="2"/>
  <c r="L35" i="2"/>
  <c r="L34" i="2"/>
  <c r="P20" i="2"/>
  <c r="Q20" i="2"/>
  <c r="E35" i="2"/>
  <c r="P21" i="2"/>
  <c r="Q21" i="2"/>
  <c r="E36" i="2"/>
  <c r="P19" i="2"/>
  <c r="Q19" i="2"/>
  <c r="E34" i="2"/>
  <c r="P17" i="2"/>
  <c r="Q17" i="2"/>
  <c r="K28" i="2"/>
  <c r="P16" i="2"/>
  <c r="Q16" i="2"/>
  <c r="J28" i="2"/>
  <c r="P15" i="2"/>
  <c r="Q15" i="2"/>
  <c r="I28" i="2"/>
  <c r="H28" i="2"/>
  <c r="E28" i="2"/>
  <c r="E33" i="2"/>
  <c r="R13" i="2"/>
  <c r="R14" i="2"/>
  <c r="R15" i="2"/>
  <c r="R16" i="2"/>
  <c r="P18" i="2"/>
  <c r="Q18" i="2"/>
  <c r="R17" i="2"/>
  <c r="E15" i="2"/>
  <c r="E16" i="2"/>
  <c r="E17" i="2"/>
  <c r="E18" i="2"/>
  <c r="K10" i="1"/>
  <c r="K30" i="1"/>
  <c r="L10" i="1"/>
  <c r="L30" i="1"/>
  <c r="L11" i="1"/>
  <c r="L31" i="1"/>
  <c r="L12" i="1"/>
  <c r="L32" i="1"/>
  <c r="L13" i="1"/>
  <c r="L33" i="1"/>
  <c r="J10" i="1"/>
  <c r="J30" i="1"/>
  <c r="I10" i="1"/>
  <c r="I30" i="1"/>
  <c r="H10" i="1"/>
  <c r="H30" i="1"/>
  <c r="E16" i="1"/>
  <c r="E11" i="1"/>
  <c r="E31" i="1"/>
  <c r="F11" i="1"/>
  <c r="F31" i="1"/>
  <c r="G11" i="1"/>
  <c r="G31" i="1"/>
  <c r="H11" i="1"/>
  <c r="H31" i="1"/>
  <c r="I11" i="1"/>
  <c r="I31" i="1"/>
  <c r="J11" i="1"/>
  <c r="J31" i="1"/>
  <c r="K11" i="1"/>
  <c r="K31" i="1"/>
  <c r="E12" i="1"/>
  <c r="E32" i="1"/>
  <c r="F12" i="1"/>
  <c r="F32" i="1"/>
  <c r="G12" i="1"/>
  <c r="G32" i="1"/>
  <c r="H12" i="1"/>
  <c r="H32" i="1"/>
  <c r="I12" i="1"/>
  <c r="I32" i="1"/>
  <c r="J12" i="1"/>
  <c r="J32" i="1"/>
  <c r="K12" i="1"/>
  <c r="K32" i="1"/>
  <c r="E13" i="1"/>
  <c r="E33" i="1"/>
  <c r="F13" i="1"/>
  <c r="F33" i="1"/>
  <c r="G13" i="1"/>
  <c r="G33" i="1"/>
  <c r="H13" i="1"/>
  <c r="H33" i="1"/>
  <c r="I13" i="1"/>
  <c r="I33" i="1"/>
  <c r="J13" i="1"/>
  <c r="J33" i="1"/>
  <c r="K13" i="1"/>
  <c r="K33" i="1"/>
  <c r="E14" i="1"/>
  <c r="E34" i="1"/>
  <c r="F14" i="1"/>
  <c r="F34" i="1"/>
  <c r="G14" i="1"/>
  <c r="G34" i="1"/>
  <c r="H14" i="1"/>
  <c r="H34" i="1"/>
  <c r="I14" i="1"/>
  <c r="I34" i="1"/>
  <c r="J14" i="1"/>
  <c r="J34" i="1"/>
  <c r="K14" i="1"/>
  <c r="K34" i="1"/>
  <c r="L14" i="1"/>
  <c r="L34" i="1"/>
  <c r="E15" i="1"/>
  <c r="E35" i="1"/>
  <c r="F15" i="1"/>
  <c r="F35" i="1"/>
  <c r="G15" i="1"/>
  <c r="G35" i="1"/>
  <c r="H15" i="1"/>
  <c r="H35" i="1"/>
  <c r="I15" i="1"/>
  <c r="I35" i="1"/>
  <c r="J15" i="1"/>
  <c r="J35" i="1"/>
  <c r="K15" i="1"/>
  <c r="K35" i="1"/>
  <c r="L15" i="1"/>
  <c r="L35" i="1"/>
  <c r="E36" i="1"/>
  <c r="F16" i="1"/>
  <c r="F36" i="1"/>
  <c r="G16" i="1"/>
  <c r="G36" i="1"/>
  <c r="H16" i="1"/>
  <c r="H36" i="1"/>
  <c r="I16" i="1"/>
  <c r="I36" i="1"/>
  <c r="J16" i="1"/>
  <c r="J36" i="1"/>
  <c r="K16" i="1"/>
  <c r="K36" i="1"/>
  <c r="L16" i="1"/>
  <c r="L36" i="1"/>
  <c r="E17" i="1"/>
  <c r="E37" i="1"/>
  <c r="F17" i="1"/>
  <c r="F37" i="1"/>
  <c r="G17" i="1"/>
  <c r="G37" i="1"/>
  <c r="H17" i="1"/>
  <c r="H37" i="1"/>
  <c r="I17" i="1"/>
  <c r="I37" i="1"/>
  <c r="J17" i="1"/>
  <c r="J37" i="1"/>
  <c r="K17" i="1"/>
  <c r="K37" i="1"/>
  <c r="L17" i="1"/>
  <c r="L37" i="1"/>
  <c r="E18" i="1"/>
  <c r="E38" i="1"/>
  <c r="F18" i="1"/>
  <c r="F38" i="1"/>
  <c r="G18" i="1"/>
  <c r="G38" i="1"/>
  <c r="H18" i="1"/>
  <c r="H38" i="1"/>
  <c r="I18" i="1"/>
  <c r="I38" i="1"/>
  <c r="J18" i="1"/>
  <c r="J38" i="1"/>
  <c r="K18" i="1"/>
  <c r="K38" i="1"/>
  <c r="L18" i="1"/>
  <c r="F10" i="1"/>
  <c r="F30" i="1"/>
  <c r="G10" i="1"/>
  <c r="G30" i="1"/>
  <c r="E10" i="1"/>
  <c r="P54" i="1"/>
</calcChain>
</file>

<file path=xl/sharedStrings.xml><?xml version="1.0" encoding="utf-8"?>
<sst xmlns="http://schemas.openxmlformats.org/spreadsheetml/2006/main" count="32" uniqueCount="29">
  <si>
    <t>PROPOSTA REFORMING</t>
  </si>
  <si>
    <t>A</t>
  </si>
  <si>
    <t>B</t>
  </si>
  <si>
    <t>Gli anni riportati alla tabella A sono scomputati dagli anni di anzianità per il calcolo della pensione (o della quota di pensione) retributiva</t>
  </si>
  <si>
    <t>Esempio:</t>
  </si>
  <si>
    <t>età</t>
  </si>
  <si>
    <t>anzianità</t>
  </si>
  <si>
    <t>35 anni</t>
  </si>
  <si>
    <t>62 anni</t>
  </si>
  <si>
    <t>si ipotizza di chiedere che</t>
  </si>
  <si>
    <t>il pensionando rinunci a un anno di contribuzione per ogni anno di anticipo rispetto ai requisiti pieni</t>
  </si>
  <si>
    <t>la pensione diverrebbe quindi</t>
  </si>
  <si>
    <t>se fosse possibile pensionarsi a (62:35), la pensione sarebbe</t>
  </si>
  <si>
    <t>con un fattore di abbattimento di</t>
  </si>
  <si>
    <t>C</t>
  </si>
  <si>
    <t>all'anzianità piena di 42 anni mancano</t>
  </si>
  <si>
    <t>all'età anagrafica piena di 67 anni mancano</t>
  </si>
  <si>
    <t>7 anni</t>
  </si>
  <si>
    <t>5 anni</t>
  </si>
  <si>
    <t xml:space="preserve">[1 - pensione_post / pensione_pre] = 1 - (35 - 5) / 35 = </t>
  </si>
  <si>
    <t>pensione_pre = 2% * 35 * retr_pens</t>
  </si>
  <si>
    <t>pensione_post = 2%* (35 - 5) * retr_pens</t>
  </si>
  <si>
    <t>Abbattimento/Incremento della pensione alle varie combinazioni età-anzianità</t>
  </si>
  <si>
    <r>
      <rPr>
        <b/>
        <i/>
        <sz val="16"/>
        <color rgb="FF800000"/>
        <rFont val="Calibri Light"/>
        <family val="2"/>
      </rPr>
      <t>Ratio</t>
    </r>
    <r>
      <rPr>
        <b/>
        <sz val="16"/>
        <color rgb="FF800000"/>
        <rFont val="Calibri Light"/>
        <family val="2"/>
      </rPr>
      <t xml:space="preserve"> dell'abbattimento: </t>
    </r>
  </si>
  <si>
    <t>Il min valore tra: (1)  gli anni che mancano alla anzianità di 42 e (2) gli anni che mancano alla vecchiaia di 67</t>
  </si>
  <si>
    <t xml:space="preserve">età </t>
  </si>
  <si>
    <t>anzianità contributiva</t>
  </si>
  <si>
    <t>Applicazione al margine dei coefficienti "Dini"</t>
  </si>
  <si>
    <t>Abbattimento/Incremento della pensione alle varie combinazioni età-anzianità, utilizzando le variazioni anno per anno dei coefficienti di trasformazione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</si>
</sst>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0.000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 Light"/>
      <family val="2"/>
    </font>
    <font>
      <b/>
      <sz val="20"/>
      <color rgb="FF800000"/>
      <name val="Calibri Light"/>
      <family val="2"/>
    </font>
    <font>
      <b/>
      <sz val="16"/>
      <color rgb="FF800000"/>
      <name val="Calibri Light"/>
      <family val="2"/>
    </font>
    <font>
      <sz val="16"/>
      <color theme="1"/>
      <name val="Calibri Light"/>
      <family val="2"/>
    </font>
    <font>
      <b/>
      <sz val="16"/>
      <color theme="1"/>
      <name val="Calibri Light"/>
      <family val="2"/>
    </font>
    <font>
      <b/>
      <sz val="14"/>
      <color rgb="FF800000"/>
      <name val="Calibri Light"/>
      <family val="2"/>
    </font>
    <font>
      <b/>
      <sz val="14"/>
      <color theme="3" tint="0.39997558519241921"/>
      <name val="Calibri Light"/>
      <family val="2"/>
    </font>
    <font>
      <sz val="26"/>
      <color theme="1"/>
      <name val="Calibri Light"/>
      <family val="2"/>
    </font>
    <font>
      <b/>
      <sz val="16"/>
      <color theme="0"/>
      <name val="Calibri Light"/>
      <family val="2"/>
    </font>
    <font>
      <b/>
      <i/>
      <sz val="16"/>
      <color rgb="FF800000"/>
      <name val="Calibri Light"/>
      <family val="2"/>
    </font>
    <font>
      <sz val="14"/>
      <color theme="1"/>
      <name val="Calibri Light"/>
      <family val="2"/>
    </font>
    <font>
      <b/>
      <sz val="72"/>
      <color rgb="FF800000"/>
      <name val="Calibri Light"/>
      <family val="2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b/>
      <sz val="18"/>
      <color theme="0"/>
      <name val="Calibri Light"/>
      <family val="2"/>
    </font>
    <font>
      <b/>
      <sz val="18"/>
      <color theme="1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2" tint="-0.24994659260841701"/>
      </right>
      <top style="thick">
        <color theme="0"/>
      </top>
      <bottom style="thick">
        <color theme="2" tint="-0.24994659260841701"/>
      </bottom>
      <diagonal/>
    </border>
    <border>
      <left style="thick">
        <color theme="0"/>
      </left>
      <right style="thick">
        <color theme="2" tint="-0.24994659260841701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</borders>
  <cellStyleXfs count="6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3" borderId="0" xfId="0" applyFont="1" applyFill="1"/>
    <xf numFmtId="0" fontId="5" fillId="3" borderId="0" xfId="0" applyFont="1" applyFill="1"/>
    <xf numFmtId="0" fontId="4" fillId="3" borderId="0" xfId="0" applyFont="1" applyFill="1" applyAlignment="1">
      <alignment horizontal="center"/>
    </xf>
    <xf numFmtId="0" fontId="6" fillId="3" borderId="0" xfId="0" applyFont="1" applyFill="1"/>
    <xf numFmtId="0" fontId="4" fillId="2" borderId="0" xfId="0" applyFont="1" applyFill="1"/>
    <xf numFmtId="0" fontId="9" fillId="3" borderId="0" xfId="0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10" fillId="3" borderId="0" xfId="0" applyFont="1" applyFill="1"/>
    <xf numFmtId="10" fontId="10" fillId="3" borderId="0" xfId="1" applyNumberFormat="1" applyFont="1" applyFill="1" applyAlignment="1">
      <alignment horizontal="right"/>
    </xf>
    <xf numFmtId="0" fontId="11" fillId="3" borderId="0" xfId="0" applyFont="1" applyFill="1"/>
    <xf numFmtId="0" fontId="7" fillId="2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4" fontId="14" fillId="4" borderId="1" xfId="66" applyNumberFormat="1" applyFont="1" applyFill="1" applyBorder="1" applyAlignment="1">
      <alignment horizontal="center" vertical="center"/>
    </xf>
    <xf numFmtId="164" fontId="14" fillId="6" borderId="1" xfId="66" applyNumberFormat="1" applyFont="1" applyFill="1" applyBorder="1" applyAlignment="1">
      <alignment horizontal="center" vertical="center"/>
    </xf>
    <xf numFmtId="164" fontId="14" fillId="6" borderId="3" xfId="66" applyNumberFormat="1" applyFont="1" applyFill="1" applyBorder="1" applyAlignment="1">
      <alignment horizontal="center" vertical="center"/>
    </xf>
    <xf numFmtId="164" fontId="14" fillId="6" borderId="4" xfId="66" applyNumberFormat="1" applyFont="1" applyFill="1" applyBorder="1" applyAlignment="1">
      <alignment horizontal="center" vertical="center"/>
    </xf>
    <xf numFmtId="164" fontId="14" fillId="6" borderId="2" xfId="66" applyNumberFormat="1" applyFont="1" applyFill="1" applyBorder="1" applyAlignment="1">
      <alignment horizontal="center" vertical="center"/>
    </xf>
    <xf numFmtId="164" fontId="14" fillId="7" borderId="1" xfId="66" applyNumberFormat="1" applyFont="1" applyFill="1" applyBorder="1" applyAlignment="1">
      <alignment horizontal="center" vertical="center"/>
    </xf>
    <xf numFmtId="10" fontId="14" fillId="7" borderId="1" xfId="1" applyNumberFormat="1" applyFont="1" applyFill="1" applyBorder="1" applyAlignment="1">
      <alignment horizontal="center" vertical="center"/>
    </xf>
    <xf numFmtId="10" fontId="14" fillId="4" borderId="1" xfId="1" applyNumberFormat="1" applyFont="1" applyFill="1" applyBorder="1" applyAlignment="1">
      <alignment horizontal="center" vertical="center"/>
    </xf>
    <xf numFmtId="10" fontId="14" fillId="6" borderId="1" xfId="1" applyNumberFormat="1" applyFont="1" applyFill="1" applyBorder="1" applyAlignment="1">
      <alignment horizontal="center" vertical="center"/>
    </xf>
    <xf numFmtId="10" fontId="14" fillId="6" borderId="3" xfId="1" applyNumberFormat="1" applyFont="1" applyFill="1" applyBorder="1" applyAlignment="1">
      <alignment horizontal="center" vertical="center"/>
    </xf>
    <xf numFmtId="10" fontId="14" fillId="6" borderId="4" xfId="1" applyNumberFormat="1" applyFont="1" applyFill="1" applyBorder="1" applyAlignment="1">
      <alignment horizontal="center" vertical="center"/>
    </xf>
    <xf numFmtId="10" fontId="14" fillId="6" borderId="2" xfId="1" applyNumberFormat="1" applyFont="1" applyFill="1" applyBorder="1" applyAlignment="1">
      <alignment horizontal="center" vertical="center"/>
    </xf>
    <xf numFmtId="0" fontId="15" fillId="3" borderId="0" xfId="0" applyFont="1" applyFill="1"/>
    <xf numFmtId="10" fontId="4" fillId="3" borderId="0" xfId="0" applyNumberFormat="1" applyFont="1" applyFill="1"/>
    <xf numFmtId="0" fontId="16" fillId="3" borderId="5" xfId="0" applyFont="1" applyFill="1" applyBorder="1" applyAlignment="1">
      <alignment horizontal="center" vertical="center"/>
    </xf>
    <xf numFmtId="10" fontId="16" fillId="3" borderId="5" xfId="0" applyNumberFormat="1" applyFont="1" applyFill="1" applyBorder="1" applyAlignment="1">
      <alignment horizontal="center" vertical="center"/>
    </xf>
    <xf numFmtId="10" fontId="17" fillId="3" borderId="5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165" fontId="16" fillId="8" borderId="5" xfId="0" applyNumberFormat="1" applyFont="1" applyFill="1" applyBorder="1" applyAlignment="1">
      <alignment horizontal="center" vertical="center"/>
    </xf>
    <xf numFmtId="165" fontId="17" fillId="8" borderId="5" xfId="0" applyNumberFormat="1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10" fontId="17" fillId="8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textRotation="90" wrapText="1"/>
    </xf>
    <xf numFmtId="0" fontId="21" fillId="2" borderId="7" xfId="0" applyFont="1" applyFill="1" applyBorder="1" applyAlignment="1">
      <alignment horizontal="center" wrapText="1"/>
    </xf>
  </cellXfs>
  <cellStyles count="67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Collegamento ipertestuale visitato" xfId="15" builtinId="9" hidden="1"/>
    <cellStyle name="Collegamento ipertestuale visitato" xfId="17" builtinId="9" hidden="1"/>
    <cellStyle name="Collegamento ipertestuale visitato" xfId="19" builtinId="9" hidden="1"/>
    <cellStyle name="Collegamento ipertestuale visitato" xfId="21" builtinId="9" hidden="1"/>
    <cellStyle name="Collegamento ipertestuale visitato" xfId="23" builtinId="9" hidden="1"/>
    <cellStyle name="Collegamento ipertestuale visitato" xfId="25" builtinId="9" hidden="1"/>
    <cellStyle name="Collegamento ipertestuale visitato" xfId="27" builtinId="9" hidden="1"/>
    <cellStyle name="Collegamento ipertestuale visitato" xfId="29" builtinId="9" hidden="1"/>
    <cellStyle name="Collegamento ipertestuale visitato" xfId="31" builtinId="9" hidden="1"/>
    <cellStyle name="Collegamento ipertestuale visitato" xfId="33" builtinId="9" hidden="1"/>
    <cellStyle name="Collegamento ipertestuale visitato" xfId="35" builtinId="9" hidden="1"/>
    <cellStyle name="Collegamento ipertestuale visitato" xfId="37" builtinId="9" hidden="1"/>
    <cellStyle name="Collegamento ipertestuale visitato" xfId="39" builtinId="9" hidden="1"/>
    <cellStyle name="Collegamento ipertestuale visitato" xfId="41" builtinId="9" hidden="1"/>
    <cellStyle name="Collegamento ipertestuale visitato" xfId="43" builtinId="9" hidden="1"/>
    <cellStyle name="Collegamento ipertestuale visitato" xfId="45" builtinId="9" hidden="1"/>
    <cellStyle name="Collegamento ipertestuale visitato" xfId="47" builtinId="9" hidden="1"/>
    <cellStyle name="Collegamento ipertestuale visitato" xfId="49" builtinId="9" hidden="1"/>
    <cellStyle name="Collegamento ipertestuale visitato" xfId="51" builtinId="9" hidden="1"/>
    <cellStyle name="Collegamento ipertestuale visitato" xfId="53" builtinId="9" hidden="1"/>
    <cellStyle name="Collegamento ipertestuale visitato" xfId="55" builtinId="9" hidden="1"/>
    <cellStyle name="Collegamento ipertestuale visitato" xfId="57" builtinId="9" hidden="1"/>
    <cellStyle name="Collegamento ipertestuale visitato" xfId="59" builtinId="9" hidden="1"/>
    <cellStyle name="Collegamento ipertestuale visitato" xfId="61" builtinId="9" hidden="1"/>
    <cellStyle name="Collegamento ipertestuale visitato" xfId="63" builtinId="9" hidden="1"/>
    <cellStyle name="Collegamento ipertestuale visitato" xfId="65" builtinId="9" hidden="1"/>
    <cellStyle name="Migliaia" xfId="66" builtinId="3"/>
    <cellStyle name="Normale" xfId="0" builtinId="0"/>
    <cellStyle name="Percentuale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12701</xdr:colOff>
      <xdr:row>20</xdr:row>
      <xdr:rowOff>76200</xdr:rowOff>
    </xdr:from>
    <xdr:to>
      <xdr:col>7</xdr:col>
      <xdr:colOff>12701</xdr:colOff>
      <xdr:row>24</xdr:row>
      <xdr:rowOff>111125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4603751" y="8220075"/>
          <a:ext cx="0" cy="835025"/>
        </a:xfrm>
        <a:prstGeom prst="straightConnector1">
          <a:avLst/>
        </a:prstGeom>
        <a:ln>
          <a:solidFill>
            <a:srgbClr val="8000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29</xdr:row>
      <xdr:rowOff>38100</xdr:rowOff>
    </xdr:from>
    <xdr:to>
      <xdr:col>9</xdr:col>
      <xdr:colOff>190500</xdr:colOff>
      <xdr:row>34</xdr:row>
      <xdr:rowOff>209550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2600325" y="13668375"/>
          <a:ext cx="3533775" cy="3267075"/>
        </a:xfrm>
        <a:prstGeom prst="straightConnector1">
          <a:avLst/>
        </a:prstGeom>
        <a:ln w="38100">
          <a:solidFill>
            <a:srgbClr val="800000">
              <a:alpha val="40000"/>
            </a:srgbClr>
          </a:solidFill>
          <a:prstDash val="sysDot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5</xdr:row>
      <xdr:rowOff>85725</xdr:rowOff>
    </xdr:from>
    <xdr:to>
      <xdr:col>1</xdr:col>
      <xdr:colOff>742950</xdr:colOff>
      <xdr:row>5</xdr:row>
      <xdr:rowOff>323850</xdr:rowOff>
    </xdr:to>
    <xdr:sp macro="" textlink="">
      <xdr:nvSpPr>
        <xdr:cNvPr id="10" name="Freccia a destra 9">
          <a:extLst>
            <a:ext uri="{FF2B5EF4-FFF2-40B4-BE49-F238E27FC236}">
              <a16:creationId xmlns:a16="http://schemas.microsoft.com/office/drawing/2014/main" id="{9BFDD354-0C7D-4DF1-9146-302AF57A552B}"/>
            </a:ext>
          </a:extLst>
        </xdr:cNvPr>
        <xdr:cNvSpPr/>
      </xdr:nvSpPr>
      <xdr:spPr>
        <a:xfrm>
          <a:off x="1171575" y="914400"/>
          <a:ext cx="400050" cy="238125"/>
        </a:xfrm>
        <a:prstGeom prst="rightArrow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276225</xdr:colOff>
      <xdr:row>25</xdr:row>
      <xdr:rowOff>76200</xdr:rowOff>
    </xdr:from>
    <xdr:to>
      <xdr:col>1</xdr:col>
      <xdr:colOff>676275</xdr:colOff>
      <xdr:row>25</xdr:row>
      <xdr:rowOff>314325</xdr:rowOff>
    </xdr:to>
    <xdr:sp macro="" textlink="">
      <xdr:nvSpPr>
        <xdr:cNvPr id="28" name="Freccia a destra 27">
          <a:extLst>
            <a:ext uri="{FF2B5EF4-FFF2-40B4-BE49-F238E27FC236}">
              <a16:creationId xmlns:a16="http://schemas.microsoft.com/office/drawing/2014/main" id="{0AD01FA1-FAE2-4C2B-B9AC-0296492EB153}"/>
            </a:ext>
          </a:extLst>
        </xdr:cNvPr>
        <xdr:cNvSpPr/>
      </xdr:nvSpPr>
      <xdr:spPr>
        <a:xfrm>
          <a:off x="1104900" y="9220200"/>
          <a:ext cx="400050" cy="238125"/>
        </a:xfrm>
        <a:prstGeom prst="rightArrow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333375</xdr:colOff>
      <xdr:row>41</xdr:row>
      <xdr:rowOff>57150</xdr:rowOff>
    </xdr:from>
    <xdr:to>
      <xdr:col>1</xdr:col>
      <xdr:colOff>733425</xdr:colOff>
      <xdr:row>41</xdr:row>
      <xdr:rowOff>295275</xdr:rowOff>
    </xdr:to>
    <xdr:sp macro="" textlink="">
      <xdr:nvSpPr>
        <xdr:cNvPr id="29" name="Freccia a destra 28">
          <a:extLst>
            <a:ext uri="{FF2B5EF4-FFF2-40B4-BE49-F238E27FC236}">
              <a16:creationId xmlns:a16="http://schemas.microsoft.com/office/drawing/2014/main" id="{D1CBE5E5-5886-46CC-BFD1-129C59198CE9}"/>
            </a:ext>
          </a:extLst>
        </xdr:cNvPr>
        <xdr:cNvSpPr/>
      </xdr:nvSpPr>
      <xdr:spPr>
        <a:xfrm>
          <a:off x="1162050" y="16744950"/>
          <a:ext cx="400050" cy="238125"/>
        </a:xfrm>
        <a:prstGeom prst="rightArrow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117476</xdr:colOff>
      <xdr:row>1</xdr:row>
      <xdr:rowOff>85725</xdr:rowOff>
    </xdr:from>
    <xdr:to>
      <xdr:col>9</xdr:col>
      <xdr:colOff>117476</xdr:colOff>
      <xdr:row>1</xdr:row>
      <xdr:rowOff>920750</xdr:rowOff>
    </xdr:to>
    <xdr:cxnSp macro="">
      <xdr:nvCxnSpPr>
        <xdr:cNvPr id="2" name="Connettore 2 1">
          <a:extLst>
            <a:ext uri="{FF2B5EF4-FFF2-40B4-BE49-F238E27FC236}">
              <a16:creationId xmlns:a16="http://schemas.microsoft.com/office/drawing/2014/main" id="{19955100-CD00-43EF-B785-B2C59FB5BE27}"/>
            </a:ext>
          </a:extLst>
        </xdr:cNvPr>
        <xdr:cNvCxnSpPr/>
      </xdr:nvCxnSpPr>
      <xdr:spPr>
        <a:xfrm flipH="1">
          <a:off x="6061076" y="1257300"/>
          <a:ext cx="0" cy="835025"/>
        </a:xfrm>
        <a:prstGeom prst="straightConnector1">
          <a:avLst/>
        </a:prstGeom>
        <a:ln>
          <a:solidFill>
            <a:srgbClr val="8000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8</xdr:row>
      <xdr:rowOff>76200</xdr:rowOff>
    </xdr:from>
    <xdr:to>
      <xdr:col>1</xdr:col>
      <xdr:colOff>676275</xdr:colOff>
      <xdr:row>8</xdr:row>
      <xdr:rowOff>314325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8AC5E758-220E-4BFB-824E-4FA4FE9657B2}"/>
            </a:ext>
          </a:extLst>
        </xdr:cNvPr>
        <xdr:cNvSpPr/>
      </xdr:nvSpPr>
      <xdr:spPr>
        <a:xfrm>
          <a:off x="1104900" y="12306300"/>
          <a:ext cx="400050" cy="238125"/>
        </a:xfrm>
        <a:prstGeom prst="rightArrow">
          <a:avLst/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18</xdr:col>
      <xdr:colOff>247650</xdr:colOff>
      <xdr:row>11</xdr:row>
      <xdr:rowOff>609600</xdr:rowOff>
    </xdr:from>
    <xdr:to>
      <xdr:col>31</xdr:col>
      <xdr:colOff>28575</xdr:colOff>
      <xdr:row>26</xdr:row>
      <xdr:rowOff>523875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51A3F5FD-372D-4A2E-AF62-5A0E35A6B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5867400"/>
          <a:ext cx="10553700" cy="725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47625</xdr:colOff>
      <xdr:row>27</xdr:row>
      <xdr:rowOff>47625</xdr:rowOff>
    </xdr:from>
    <xdr:to>
      <xdr:col>9</xdr:col>
      <xdr:colOff>200025</xdr:colOff>
      <xdr:row>32</xdr:row>
      <xdr:rowOff>219075</xdr:rowOff>
    </xdr:to>
    <xdr:cxnSp macro="">
      <xdr:nvCxnSpPr>
        <xdr:cNvPr id="10" name="Connettore 2 9">
          <a:extLst>
            <a:ext uri="{FF2B5EF4-FFF2-40B4-BE49-F238E27FC236}">
              <a16:creationId xmlns:a16="http://schemas.microsoft.com/office/drawing/2014/main" id="{56ED4949-EB51-41A4-AD9D-5B3A6448C5BA}"/>
            </a:ext>
          </a:extLst>
        </xdr:cNvPr>
        <xdr:cNvCxnSpPr/>
      </xdr:nvCxnSpPr>
      <xdr:spPr>
        <a:xfrm>
          <a:off x="2609850" y="13268325"/>
          <a:ext cx="3533775" cy="3267075"/>
        </a:xfrm>
        <a:prstGeom prst="straightConnector1">
          <a:avLst/>
        </a:prstGeom>
        <a:ln w="38100">
          <a:solidFill>
            <a:srgbClr val="800000">
              <a:alpha val="40000"/>
            </a:srgbClr>
          </a:solidFill>
          <a:prstDash val="sysDot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P60"/>
  <sheetViews>
    <sheetView topLeftCell="A46" workbookViewId="0">
      <selection activeCell="E28" sqref="E28:L28"/>
    </sheetView>
  </sheetViews>
  <sheetFormatPr defaultColWidth="10.875" defaultRowHeight="15.75" x14ac:dyDescent="0.25"/>
  <cols>
    <col min="1" max="2" width="10.875" style="1"/>
    <col min="3" max="3" width="3" style="1" customWidth="1"/>
    <col min="4" max="12" width="8.875" style="1" customWidth="1"/>
    <col min="13" max="13" width="2.875" style="1" customWidth="1"/>
    <col min="14" max="16384" width="10.875" style="1"/>
  </cols>
  <sheetData>
    <row r="1" spans="3:13" ht="92.25" x14ac:dyDescent="1.35">
      <c r="D1" s="26" t="s">
        <v>0</v>
      </c>
      <c r="E1" s="10"/>
      <c r="F1" s="10"/>
    </row>
    <row r="2" spans="3:13" ht="92.25" x14ac:dyDescent="1.35">
      <c r="D2" s="26"/>
      <c r="E2" s="10"/>
      <c r="F2" s="10"/>
    </row>
    <row r="3" spans="3:13" ht="92.25" x14ac:dyDescent="1.35">
      <c r="D3" s="26"/>
      <c r="E3" s="10"/>
      <c r="F3" s="10"/>
    </row>
    <row r="5" spans="3:13" x14ac:dyDescent="0.25">
      <c r="D5" s="3"/>
      <c r="E5" s="3"/>
    </row>
    <row r="6" spans="3:13" ht="26.25" x14ac:dyDescent="0.4">
      <c r="C6" s="2" t="s">
        <v>1</v>
      </c>
      <c r="D6" s="4" t="s">
        <v>24</v>
      </c>
    </row>
    <row r="8" spans="3:13" ht="16.5" customHeight="1" thickBot="1" x14ac:dyDescent="0.35">
      <c r="C8" s="5"/>
      <c r="D8" s="5"/>
      <c r="E8" s="39" t="s">
        <v>26</v>
      </c>
      <c r="F8" s="39"/>
      <c r="G8" s="39"/>
      <c r="H8" s="39"/>
      <c r="I8" s="39"/>
      <c r="J8" s="39"/>
      <c r="K8" s="39"/>
      <c r="L8" s="39"/>
      <c r="M8" s="5"/>
    </row>
    <row r="9" spans="3:13" ht="46.5" customHeight="1" thickTop="1" thickBot="1" x14ac:dyDescent="0.3">
      <c r="C9" s="5"/>
      <c r="D9" s="11"/>
      <c r="E9" s="12">
        <v>35</v>
      </c>
      <c r="F9" s="12">
        <v>36</v>
      </c>
      <c r="G9" s="12">
        <v>37</v>
      </c>
      <c r="H9" s="12">
        <v>38</v>
      </c>
      <c r="I9" s="12">
        <v>39</v>
      </c>
      <c r="J9" s="12">
        <v>40</v>
      </c>
      <c r="K9" s="12">
        <v>41</v>
      </c>
      <c r="L9" s="13">
        <v>42</v>
      </c>
      <c r="M9" s="5"/>
    </row>
    <row r="10" spans="3:13" ht="48.75" customHeight="1" thickTop="1" thickBot="1" x14ac:dyDescent="0.3">
      <c r="C10" s="38" t="s">
        <v>25</v>
      </c>
      <c r="D10" s="12">
        <v>62</v>
      </c>
      <c r="E10" s="19">
        <f t="shared" ref="E10:E18" si="0">MAX($D10-$D$15,E$9-$L$9)</f>
        <v>-5</v>
      </c>
      <c r="F10" s="19">
        <f t="shared" ref="F10:L18" si="1">MAX($D10-$D$15,F$9-$L$9)</f>
        <v>-5</v>
      </c>
      <c r="G10" s="19">
        <f t="shared" si="1"/>
        <v>-5</v>
      </c>
      <c r="H10" s="19">
        <f t="shared" si="1"/>
        <v>-4</v>
      </c>
      <c r="I10" s="19">
        <f t="shared" si="1"/>
        <v>-3</v>
      </c>
      <c r="J10" s="19">
        <f t="shared" si="1"/>
        <v>-2</v>
      </c>
      <c r="K10" s="19">
        <f t="shared" si="1"/>
        <v>-1</v>
      </c>
      <c r="L10" s="14">
        <f t="shared" si="1"/>
        <v>0</v>
      </c>
      <c r="M10" s="5"/>
    </row>
    <row r="11" spans="3:13" ht="48.75" customHeight="1" thickTop="1" thickBot="1" x14ac:dyDescent="0.3">
      <c r="C11" s="38"/>
      <c r="D11" s="12">
        <v>63</v>
      </c>
      <c r="E11" s="19">
        <f t="shared" si="0"/>
        <v>-4</v>
      </c>
      <c r="F11" s="19">
        <f t="shared" si="1"/>
        <v>-4</v>
      </c>
      <c r="G11" s="19">
        <f t="shared" si="1"/>
        <v>-4</v>
      </c>
      <c r="H11" s="19">
        <f t="shared" si="1"/>
        <v>-4</v>
      </c>
      <c r="I11" s="19">
        <f t="shared" si="1"/>
        <v>-3</v>
      </c>
      <c r="J11" s="19">
        <f t="shared" si="1"/>
        <v>-2</v>
      </c>
      <c r="K11" s="19">
        <f t="shared" si="1"/>
        <v>-1</v>
      </c>
      <c r="L11" s="14">
        <f t="shared" si="1"/>
        <v>0</v>
      </c>
      <c r="M11" s="5"/>
    </row>
    <row r="12" spans="3:13" ht="48.75" customHeight="1" thickTop="1" thickBot="1" x14ac:dyDescent="0.3">
      <c r="C12" s="38"/>
      <c r="D12" s="12">
        <v>64</v>
      </c>
      <c r="E12" s="19">
        <f t="shared" si="0"/>
        <v>-3</v>
      </c>
      <c r="F12" s="19">
        <f t="shared" si="1"/>
        <v>-3</v>
      </c>
      <c r="G12" s="19">
        <f t="shared" si="1"/>
        <v>-3</v>
      </c>
      <c r="H12" s="19">
        <f t="shared" si="1"/>
        <v>-3</v>
      </c>
      <c r="I12" s="19">
        <f t="shared" si="1"/>
        <v>-3</v>
      </c>
      <c r="J12" s="19">
        <f t="shared" si="1"/>
        <v>-2</v>
      </c>
      <c r="K12" s="19">
        <f t="shared" si="1"/>
        <v>-1</v>
      </c>
      <c r="L12" s="14">
        <f t="shared" si="1"/>
        <v>0</v>
      </c>
      <c r="M12" s="5"/>
    </row>
    <row r="13" spans="3:13" ht="48.75" customHeight="1" thickTop="1" thickBot="1" x14ac:dyDescent="0.3">
      <c r="C13" s="38"/>
      <c r="D13" s="12">
        <v>65</v>
      </c>
      <c r="E13" s="19">
        <f t="shared" si="0"/>
        <v>-2</v>
      </c>
      <c r="F13" s="19">
        <f t="shared" si="1"/>
        <v>-2</v>
      </c>
      <c r="G13" s="19">
        <f t="shared" si="1"/>
        <v>-2</v>
      </c>
      <c r="H13" s="19">
        <f t="shared" si="1"/>
        <v>-2</v>
      </c>
      <c r="I13" s="19">
        <f t="shared" si="1"/>
        <v>-2</v>
      </c>
      <c r="J13" s="19">
        <f t="shared" si="1"/>
        <v>-2</v>
      </c>
      <c r="K13" s="19">
        <f t="shared" si="1"/>
        <v>-1</v>
      </c>
      <c r="L13" s="14">
        <f t="shared" si="1"/>
        <v>0</v>
      </c>
      <c r="M13" s="5"/>
    </row>
    <row r="14" spans="3:13" ht="48.75" customHeight="1" thickTop="1" thickBot="1" x14ac:dyDescent="0.3">
      <c r="C14" s="38"/>
      <c r="D14" s="12">
        <v>66</v>
      </c>
      <c r="E14" s="19">
        <f t="shared" si="0"/>
        <v>-1</v>
      </c>
      <c r="F14" s="19">
        <f t="shared" si="1"/>
        <v>-1</v>
      </c>
      <c r="G14" s="19">
        <f t="shared" si="1"/>
        <v>-1</v>
      </c>
      <c r="H14" s="19">
        <f t="shared" si="1"/>
        <v>-1</v>
      </c>
      <c r="I14" s="19">
        <f t="shared" si="1"/>
        <v>-1</v>
      </c>
      <c r="J14" s="19">
        <f t="shared" si="1"/>
        <v>-1</v>
      </c>
      <c r="K14" s="19">
        <f t="shared" si="1"/>
        <v>-1</v>
      </c>
      <c r="L14" s="14">
        <f t="shared" si="1"/>
        <v>0</v>
      </c>
      <c r="M14" s="5"/>
    </row>
    <row r="15" spans="3:13" ht="48.75" customHeight="1" thickTop="1" thickBot="1" x14ac:dyDescent="0.3">
      <c r="C15" s="38"/>
      <c r="D15" s="13">
        <v>67</v>
      </c>
      <c r="E15" s="14">
        <f t="shared" si="0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J15" s="14">
        <f t="shared" si="1"/>
        <v>0</v>
      </c>
      <c r="K15" s="14">
        <f t="shared" si="1"/>
        <v>0</v>
      </c>
      <c r="L15" s="14">
        <f t="shared" si="1"/>
        <v>0</v>
      </c>
      <c r="M15" s="5"/>
    </row>
    <row r="16" spans="3:13" ht="48.75" customHeight="1" thickTop="1" thickBot="1" x14ac:dyDescent="0.3">
      <c r="C16" s="38"/>
      <c r="D16" s="12">
        <v>68</v>
      </c>
      <c r="E16" s="15">
        <f t="shared" si="0"/>
        <v>1</v>
      </c>
      <c r="F16" s="15">
        <f t="shared" si="1"/>
        <v>1</v>
      </c>
      <c r="G16" s="15">
        <f t="shared" si="1"/>
        <v>1</v>
      </c>
      <c r="H16" s="15">
        <f t="shared" si="1"/>
        <v>1</v>
      </c>
      <c r="I16" s="15">
        <f t="shared" si="1"/>
        <v>1</v>
      </c>
      <c r="J16" s="15">
        <f t="shared" si="1"/>
        <v>1</v>
      </c>
      <c r="K16" s="15">
        <f t="shared" si="1"/>
        <v>1</v>
      </c>
      <c r="L16" s="16">
        <f t="shared" si="1"/>
        <v>1</v>
      </c>
      <c r="M16" s="5"/>
    </row>
    <row r="17" spans="3:13" ht="48.75" customHeight="1" thickTop="1" thickBot="1" x14ac:dyDescent="0.3">
      <c r="C17" s="38"/>
      <c r="D17" s="12">
        <v>69</v>
      </c>
      <c r="E17" s="15">
        <f t="shared" si="0"/>
        <v>2</v>
      </c>
      <c r="F17" s="15">
        <f t="shared" si="1"/>
        <v>2</v>
      </c>
      <c r="G17" s="15">
        <f t="shared" si="1"/>
        <v>2</v>
      </c>
      <c r="H17" s="15">
        <f t="shared" si="1"/>
        <v>2</v>
      </c>
      <c r="I17" s="15">
        <f t="shared" si="1"/>
        <v>2</v>
      </c>
      <c r="J17" s="15">
        <f t="shared" si="1"/>
        <v>2</v>
      </c>
      <c r="K17" s="15">
        <f t="shared" si="1"/>
        <v>2</v>
      </c>
      <c r="L17" s="16">
        <f t="shared" si="1"/>
        <v>2</v>
      </c>
      <c r="M17" s="5"/>
    </row>
    <row r="18" spans="3:13" ht="48.75" customHeight="1" thickTop="1" thickBot="1" x14ac:dyDescent="0.3">
      <c r="C18" s="38"/>
      <c r="D18" s="12">
        <v>70</v>
      </c>
      <c r="E18" s="17">
        <f t="shared" si="0"/>
        <v>3</v>
      </c>
      <c r="F18" s="17">
        <f t="shared" si="1"/>
        <v>3</v>
      </c>
      <c r="G18" s="17">
        <f t="shared" si="1"/>
        <v>3</v>
      </c>
      <c r="H18" s="17">
        <f t="shared" si="1"/>
        <v>3</v>
      </c>
      <c r="I18" s="17">
        <f t="shared" si="1"/>
        <v>3</v>
      </c>
      <c r="J18" s="17">
        <f t="shared" si="1"/>
        <v>3</v>
      </c>
      <c r="K18" s="17">
        <f t="shared" si="1"/>
        <v>3</v>
      </c>
      <c r="L18" s="18">
        <f t="shared" si="1"/>
        <v>3</v>
      </c>
      <c r="M18" s="5"/>
    </row>
    <row r="19" spans="3:13" ht="16.5" thickTop="1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6" spans="3:13" ht="26.25" x14ac:dyDescent="0.4">
      <c r="C26" s="2" t="s">
        <v>2</v>
      </c>
      <c r="D26" s="4" t="s">
        <v>22</v>
      </c>
    </row>
    <row r="28" spans="3:13" ht="19.5" thickBot="1" x14ac:dyDescent="0.35">
      <c r="C28" s="5"/>
      <c r="D28" s="5"/>
      <c r="E28" s="39" t="s">
        <v>26</v>
      </c>
      <c r="F28" s="39"/>
      <c r="G28" s="39"/>
      <c r="H28" s="39"/>
      <c r="I28" s="39"/>
      <c r="J28" s="39"/>
      <c r="K28" s="39"/>
      <c r="L28" s="39"/>
      <c r="M28" s="5"/>
    </row>
    <row r="29" spans="3:13" ht="48.75" customHeight="1" thickTop="1" thickBot="1" x14ac:dyDescent="0.3">
      <c r="C29" s="5"/>
      <c r="D29" s="11"/>
      <c r="E29" s="31">
        <v>35</v>
      </c>
      <c r="F29" s="31">
        <v>36</v>
      </c>
      <c r="G29" s="31">
        <v>37</v>
      </c>
      <c r="H29" s="31">
        <v>38</v>
      </c>
      <c r="I29" s="31">
        <v>39</v>
      </c>
      <c r="J29" s="31">
        <v>40</v>
      </c>
      <c r="K29" s="31">
        <v>41</v>
      </c>
      <c r="L29" s="32">
        <v>42</v>
      </c>
      <c r="M29" s="5"/>
    </row>
    <row r="30" spans="3:13" ht="48.75" customHeight="1" thickTop="1" thickBot="1" x14ac:dyDescent="0.3">
      <c r="C30" s="38" t="s">
        <v>25</v>
      </c>
      <c r="D30" s="31">
        <v>62</v>
      </c>
      <c r="E30" s="20">
        <f>-100%+(E$9+E10)/E$9</f>
        <v>-0.1428571428571429</v>
      </c>
      <c r="F30" s="20">
        <f t="shared" ref="E30:L38" si="2">-100%+(F$9+F10)/F$9</f>
        <v>-0.13888888888888884</v>
      </c>
      <c r="G30" s="20">
        <f t="shared" si="2"/>
        <v>-0.13513513513513509</v>
      </c>
      <c r="H30" s="20">
        <f t="shared" si="2"/>
        <v>-0.10526315789473684</v>
      </c>
      <c r="I30" s="20">
        <f t="shared" si="2"/>
        <v>-7.6923076923076872E-2</v>
      </c>
      <c r="J30" s="20">
        <f t="shared" si="2"/>
        <v>-5.0000000000000044E-2</v>
      </c>
      <c r="K30" s="20">
        <f t="shared" si="2"/>
        <v>-2.4390243902439046E-2</v>
      </c>
      <c r="L30" s="21">
        <f t="shared" si="2"/>
        <v>0</v>
      </c>
      <c r="M30" s="5"/>
    </row>
    <row r="31" spans="3:13" ht="48.75" customHeight="1" thickTop="1" thickBot="1" x14ac:dyDescent="0.3">
      <c r="C31" s="38"/>
      <c r="D31" s="31">
        <v>63</v>
      </c>
      <c r="E31" s="20">
        <f t="shared" si="2"/>
        <v>-0.11428571428571432</v>
      </c>
      <c r="F31" s="20">
        <f t="shared" si="2"/>
        <v>-0.11111111111111116</v>
      </c>
      <c r="G31" s="20">
        <f t="shared" si="2"/>
        <v>-0.10810810810810811</v>
      </c>
      <c r="H31" s="20">
        <f t="shared" si="2"/>
        <v>-0.10526315789473684</v>
      </c>
      <c r="I31" s="20">
        <f t="shared" si="2"/>
        <v>-7.6923076923076872E-2</v>
      </c>
      <c r="J31" s="20">
        <f t="shared" si="2"/>
        <v>-5.0000000000000044E-2</v>
      </c>
      <c r="K31" s="20">
        <f t="shared" si="2"/>
        <v>-2.4390243902439046E-2</v>
      </c>
      <c r="L31" s="21">
        <f t="shared" si="2"/>
        <v>0</v>
      </c>
      <c r="M31" s="5"/>
    </row>
    <row r="32" spans="3:13" ht="48.75" customHeight="1" thickTop="1" thickBot="1" x14ac:dyDescent="0.3">
      <c r="C32" s="38"/>
      <c r="D32" s="31">
        <v>64</v>
      </c>
      <c r="E32" s="20">
        <f t="shared" si="2"/>
        <v>-8.5714285714285743E-2</v>
      </c>
      <c r="F32" s="20">
        <f t="shared" si="2"/>
        <v>-8.333333333333337E-2</v>
      </c>
      <c r="G32" s="20">
        <f t="shared" si="2"/>
        <v>-8.108108108108103E-2</v>
      </c>
      <c r="H32" s="20">
        <f t="shared" si="2"/>
        <v>-7.8947368421052655E-2</v>
      </c>
      <c r="I32" s="20">
        <f t="shared" si="2"/>
        <v>-7.6923076923076872E-2</v>
      </c>
      <c r="J32" s="20">
        <f t="shared" si="2"/>
        <v>-5.0000000000000044E-2</v>
      </c>
      <c r="K32" s="20">
        <f t="shared" si="2"/>
        <v>-2.4390243902439046E-2</v>
      </c>
      <c r="L32" s="21">
        <f t="shared" si="2"/>
        <v>0</v>
      </c>
      <c r="M32" s="5"/>
    </row>
    <row r="33" spans="3:13" ht="48.75" customHeight="1" thickTop="1" thickBot="1" x14ac:dyDescent="0.3">
      <c r="C33" s="38"/>
      <c r="D33" s="31">
        <v>65</v>
      </c>
      <c r="E33" s="20">
        <f t="shared" si="2"/>
        <v>-5.7142857142857162E-2</v>
      </c>
      <c r="F33" s="20">
        <f t="shared" si="2"/>
        <v>-5.555555555555558E-2</v>
      </c>
      <c r="G33" s="20">
        <f t="shared" si="2"/>
        <v>-5.4054054054054057E-2</v>
      </c>
      <c r="H33" s="20">
        <f t="shared" si="2"/>
        <v>-5.2631578947368474E-2</v>
      </c>
      <c r="I33" s="20">
        <f t="shared" si="2"/>
        <v>-5.1282051282051322E-2</v>
      </c>
      <c r="J33" s="20">
        <f t="shared" si="2"/>
        <v>-5.0000000000000044E-2</v>
      </c>
      <c r="K33" s="20">
        <f t="shared" si="2"/>
        <v>-2.4390243902439046E-2</v>
      </c>
      <c r="L33" s="21">
        <f t="shared" si="2"/>
        <v>0</v>
      </c>
      <c r="M33" s="5"/>
    </row>
    <row r="34" spans="3:13" ht="48.75" customHeight="1" thickTop="1" thickBot="1" x14ac:dyDescent="0.3">
      <c r="C34" s="38"/>
      <c r="D34" s="31">
        <v>66</v>
      </c>
      <c r="E34" s="20">
        <f t="shared" si="2"/>
        <v>-2.8571428571428581E-2</v>
      </c>
      <c r="F34" s="20">
        <f t="shared" si="2"/>
        <v>-2.777777777777779E-2</v>
      </c>
      <c r="G34" s="20">
        <f t="shared" si="2"/>
        <v>-2.7027027027026973E-2</v>
      </c>
      <c r="H34" s="20">
        <f t="shared" si="2"/>
        <v>-2.6315789473684181E-2</v>
      </c>
      <c r="I34" s="20">
        <f t="shared" si="2"/>
        <v>-2.5641025641025661E-2</v>
      </c>
      <c r="J34" s="20">
        <f t="shared" si="2"/>
        <v>-2.5000000000000022E-2</v>
      </c>
      <c r="K34" s="20">
        <f t="shared" si="2"/>
        <v>-2.4390243902439046E-2</v>
      </c>
      <c r="L34" s="21">
        <f t="shared" si="2"/>
        <v>0</v>
      </c>
      <c r="M34" s="5"/>
    </row>
    <row r="35" spans="3:13" ht="48.75" customHeight="1" thickTop="1" thickBot="1" x14ac:dyDescent="0.3">
      <c r="C35" s="38"/>
      <c r="D35" s="32">
        <v>67</v>
      </c>
      <c r="E35" s="21">
        <f t="shared" si="2"/>
        <v>0</v>
      </c>
      <c r="F35" s="21">
        <f t="shared" si="2"/>
        <v>0</v>
      </c>
      <c r="G35" s="21">
        <f t="shared" si="2"/>
        <v>0</v>
      </c>
      <c r="H35" s="21">
        <f t="shared" si="2"/>
        <v>0</v>
      </c>
      <c r="I35" s="21">
        <f t="shared" si="2"/>
        <v>0</v>
      </c>
      <c r="J35" s="21">
        <f t="shared" si="2"/>
        <v>0</v>
      </c>
      <c r="K35" s="21">
        <f t="shared" si="2"/>
        <v>0</v>
      </c>
      <c r="L35" s="21">
        <f t="shared" si="2"/>
        <v>0</v>
      </c>
      <c r="M35" s="5"/>
    </row>
    <row r="36" spans="3:13" ht="48.75" customHeight="1" thickTop="1" thickBot="1" x14ac:dyDescent="0.3">
      <c r="C36" s="38"/>
      <c r="D36" s="31">
        <v>68</v>
      </c>
      <c r="E36" s="22">
        <f t="shared" si="2"/>
        <v>2.857142857142847E-2</v>
      </c>
      <c r="F36" s="22">
        <f t="shared" si="2"/>
        <v>2.7777777777777679E-2</v>
      </c>
      <c r="G36" s="22">
        <f t="shared" si="2"/>
        <v>2.7027027027026973E-2</v>
      </c>
      <c r="H36" s="22">
        <f t="shared" si="2"/>
        <v>2.6315789473684292E-2</v>
      </c>
      <c r="I36" s="22">
        <f t="shared" si="2"/>
        <v>2.564102564102555E-2</v>
      </c>
      <c r="J36" s="22">
        <f t="shared" si="2"/>
        <v>2.4999999999999911E-2</v>
      </c>
      <c r="K36" s="22">
        <f t="shared" si="2"/>
        <v>2.4390243902439046E-2</v>
      </c>
      <c r="L36" s="23">
        <f t="shared" si="2"/>
        <v>2.3809523809523725E-2</v>
      </c>
      <c r="M36" s="5"/>
    </row>
    <row r="37" spans="3:13" ht="48.75" customHeight="1" thickTop="1" thickBot="1" x14ac:dyDescent="0.3">
      <c r="C37" s="38"/>
      <c r="D37" s="31">
        <v>69</v>
      </c>
      <c r="E37" s="22">
        <f t="shared" si="2"/>
        <v>5.7142857142857162E-2</v>
      </c>
      <c r="F37" s="22">
        <f t="shared" si="2"/>
        <v>5.555555555555558E-2</v>
      </c>
      <c r="G37" s="22">
        <f t="shared" si="2"/>
        <v>5.4054054054053946E-2</v>
      </c>
      <c r="H37" s="22">
        <f t="shared" si="2"/>
        <v>5.2631578947368363E-2</v>
      </c>
      <c r="I37" s="22">
        <f t="shared" si="2"/>
        <v>5.1282051282051322E-2</v>
      </c>
      <c r="J37" s="22">
        <f t="shared" si="2"/>
        <v>5.0000000000000044E-2</v>
      </c>
      <c r="K37" s="22">
        <f t="shared" si="2"/>
        <v>4.8780487804878092E-2</v>
      </c>
      <c r="L37" s="23">
        <f t="shared" si="2"/>
        <v>4.7619047619047672E-2</v>
      </c>
      <c r="M37" s="5"/>
    </row>
    <row r="38" spans="3:13" ht="48.75" customHeight="1" thickTop="1" thickBot="1" x14ac:dyDescent="0.3">
      <c r="C38" s="38"/>
      <c r="D38" s="31">
        <v>70</v>
      </c>
      <c r="E38" s="24">
        <f t="shared" si="2"/>
        <v>8.5714285714285632E-2</v>
      </c>
      <c r="F38" s="24">
        <f t="shared" si="2"/>
        <v>8.3333333333333259E-2</v>
      </c>
      <c r="G38" s="24">
        <f t="shared" si="2"/>
        <v>8.1081081081081141E-2</v>
      </c>
      <c r="H38" s="24">
        <f t="shared" si="2"/>
        <v>7.8947368421052655E-2</v>
      </c>
      <c r="I38" s="24">
        <f t="shared" si="2"/>
        <v>7.6923076923076872E-2</v>
      </c>
      <c r="J38" s="24">
        <f t="shared" si="2"/>
        <v>7.4999999999999956E-2</v>
      </c>
      <c r="K38" s="24">
        <f t="shared" si="2"/>
        <v>7.3170731707317138E-2</v>
      </c>
      <c r="L38" s="25">
        <f>-100%+(L$9+L18)/L$9</f>
        <v>7.1428571428571397E-2</v>
      </c>
      <c r="M38" s="5"/>
    </row>
    <row r="39" spans="3:13" ht="16.5" thickTop="1" x14ac:dyDescent="0.25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2" spans="3:13" ht="26.25" x14ac:dyDescent="0.4">
      <c r="C42" s="2" t="s">
        <v>14</v>
      </c>
      <c r="D42" s="4" t="s">
        <v>23</v>
      </c>
    </row>
    <row r="43" spans="3:13" ht="21" x14ac:dyDescent="0.35">
      <c r="D43" s="4" t="s">
        <v>3</v>
      </c>
    </row>
    <row r="45" spans="3:13" ht="21" x14ac:dyDescent="0.35">
      <c r="D45" s="4" t="s">
        <v>4</v>
      </c>
    </row>
    <row r="46" spans="3:13" ht="18.75" x14ac:dyDescent="0.3">
      <c r="H46" s="6" t="s">
        <v>6</v>
      </c>
      <c r="I46" s="7" t="s">
        <v>7</v>
      </c>
    </row>
    <row r="47" spans="3:13" ht="18.75" x14ac:dyDescent="0.3">
      <c r="H47" s="6" t="s">
        <v>5</v>
      </c>
      <c r="I47" s="7" t="s">
        <v>8</v>
      </c>
    </row>
    <row r="48" spans="3:13" ht="18.75" x14ac:dyDescent="0.3">
      <c r="H48" s="6" t="s">
        <v>15</v>
      </c>
      <c r="I48" s="8" t="s">
        <v>17</v>
      </c>
    </row>
    <row r="49" spans="8:16" ht="18.75" x14ac:dyDescent="0.3">
      <c r="H49" s="6" t="s">
        <v>16</v>
      </c>
      <c r="I49" s="8" t="s">
        <v>18</v>
      </c>
    </row>
    <row r="51" spans="8:16" ht="18.75" x14ac:dyDescent="0.3">
      <c r="H51" s="6" t="s">
        <v>12</v>
      </c>
      <c r="I51" s="7" t="s">
        <v>20</v>
      </c>
    </row>
    <row r="52" spans="8:16" ht="18.75" x14ac:dyDescent="0.3">
      <c r="H52" s="6" t="s">
        <v>9</v>
      </c>
      <c r="I52" s="7" t="s">
        <v>10</v>
      </c>
    </row>
    <row r="53" spans="8:16" ht="18.75" x14ac:dyDescent="0.3">
      <c r="H53" s="6" t="s">
        <v>11</v>
      </c>
      <c r="I53" s="7" t="s">
        <v>21</v>
      </c>
    </row>
    <row r="54" spans="8:16" ht="18.75" x14ac:dyDescent="0.3">
      <c r="H54" s="6" t="s">
        <v>13</v>
      </c>
      <c r="I54" s="7" t="s">
        <v>19</v>
      </c>
      <c r="P54" s="9">
        <f>1-30/35</f>
        <v>0.1428571428571429</v>
      </c>
    </row>
    <row r="57" spans="8:16" x14ac:dyDescent="0.25">
      <c r="P57" s="1">
        <f>30/35-1</f>
        <v>-0.1428571428571429</v>
      </c>
    </row>
    <row r="60" spans="8:16" x14ac:dyDescent="0.25">
      <c r="P60" s="1">
        <f>40/41 -1</f>
        <v>-2.4390243902439046E-2</v>
      </c>
    </row>
  </sheetData>
  <mergeCells count="4">
    <mergeCell ref="C10:C18"/>
    <mergeCell ref="E8:L8"/>
    <mergeCell ref="E28:L28"/>
    <mergeCell ref="C30:C38"/>
  </mergeCells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D88F6-5F77-488A-AAD1-68E80B577D78}">
  <dimension ref="C1:Y53"/>
  <sheetViews>
    <sheetView tabSelected="1" topLeftCell="A37" workbookViewId="0">
      <selection activeCell="D43" sqref="D43"/>
    </sheetView>
  </sheetViews>
  <sheetFormatPr defaultColWidth="10.875" defaultRowHeight="15.75" x14ac:dyDescent="0.25"/>
  <cols>
    <col min="1" max="2" width="10.875" style="1"/>
    <col min="3" max="3" width="3" style="1" customWidth="1"/>
    <col min="4" max="12" width="8.875" style="1" customWidth="1"/>
    <col min="13" max="13" width="2.875" style="1" customWidth="1"/>
    <col min="14" max="14" width="10.875" style="1"/>
    <col min="15" max="18" width="7.625" style="1" customWidth="1"/>
    <col min="19" max="16384" width="10.875" style="1"/>
  </cols>
  <sheetData>
    <row r="1" spans="3:18" ht="92.25" x14ac:dyDescent="1.35">
      <c r="D1" s="26" t="s">
        <v>27</v>
      </c>
      <c r="E1" s="10"/>
      <c r="F1" s="10"/>
    </row>
    <row r="2" spans="3:18" ht="92.25" x14ac:dyDescent="1.35">
      <c r="D2" s="26"/>
      <c r="E2" s="10"/>
      <c r="F2" s="10"/>
    </row>
    <row r="3" spans="3:18" ht="92.25" x14ac:dyDescent="1.35">
      <c r="D3" s="26"/>
      <c r="E3" s="10"/>
      <c r="F3" s="10"/>
    </row>
    <row r="9" spans="3:18" ht="26.25" x14ac:dyDescent="0.4">
      <c r="C9" s="2" t="s">
        <v>2</v>
      </c>
      <c r="D9" s="4" t="s">
        <v>28</v>
      </c>
    </row>
    <row r="11" spans="3:18" ht="16.5" thickBot="1" x14ac:dyDescent="0.3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3:18" ht="48.75" customHeight="1" thickTop="1" thickBot="1" x14ac:dyDescent="0.3">
      <c r="C12" s="5"/>
      <c r="D12" s="11"/>
      <c r="E12" s="31">
        <v>35</v>
      </c>
      <c r="F12" s="31">
        <v>36</v>
      </c>
      <c r="G12" s="31">
        <v>37</v>
      </c>
      <c r="H12" s="31">
        <v>38</v>
      </c>
      <c r="I12" s="31">
        <v>39</v>
      </c>
      <c r="J12" s="31">
        <v>40</v>
      </c>
      <c r="K12" s="31">
        <v>41</v>
      </c>
      <c r="L12" s="32">
        <v>42</v>
      </c>
      <c r="M12" s="5"/>
    </row>
    <row r="13" spans="3:18" ht="48.75" customHeight="1" thickTop="1" thickBot="1" x14ac:dyDescent="0.3">
      <c r="C13" s="5"/>
      <c r="D13" s="31">
        <v>62</v>
      </c>
      <c r="E13" s="20">
        <f>-Q13</f>
        <v>-0.14439461883408078</v>
      </c>
      <c r="F13" s="20">
        <v>-0.14439461883408078</v>
      </c>
      <c r="G13" s="20">
        <v>-0.14439461883408078</v>
      </c>
      <c r="H13" s="20">
        <v>-0.14439461883408078</v>
      </c>
      <c r="I13" s="20">
        <v>-0.14439461883408078</v>
      </c>
      <c r="J13" s="20">
        <v>-0.14439461883408078</v>
      </c>
      <c r="K13" s="20">
        <v>-0.14439461883408078</v>
      </c>
      <c r="L13" s="20">
        <v>-0.14439461883408078</v>
      </c>
      <c r="M13" s="5"/>
      <c r="N13" s="33">
        <v>-5</v>
      </c>
      <c r="O13" s="34">
        <v>4.7699999999999996</v>
      </c>
      <c r="P13" s="28">
        <f t="shared" ref="P13:P21" si="0">O13/$O$18</f>
        <v>0.85560538116591922</v>
      </c>
      <c r="Q13" s="30">
        <f t="shared" ref="Q13:Q21" si="1">100%-P13</f>
        <v>0.14439461883408078</v>
      </c>
      <c r="R13" s="29">
        <f t="shared" ref="R13:R16" si="2">Q13-Q14</f>
        <v>2.5112107623318392E-2</v>
      </c>
    </row>
    <row r="14" spans="3:18" ht="48.75" customHeight="1" thickTop="1" thickBot="1" x14ac:dyDescent="0.3">
      <c r="C14" s="5"/>
      <c r="D14" s="31">
        <v>63</v>
      </c>
      <c r="E14" s="20">
        <f>-Q14</f>
        <v>-0.11928251121076239</v>
      </c>
      <c r="F14" s="20">
        <v>-0.11928251121076239</v>
      </c>
      <c r="G14" s="20">
        <v>-0.11928251121076239</v>
      </c>
      <c r="H14" s="20">
        <v>-0.11928251121076239</v>
      </c>
      <c r="I14" s="20">
        <v>-0.11928251121076239</v>
      </c>
      <c r="J14" s="20">
        <v>-0.11928251121076239</v>
      </c>
      <c r="K14" s="20">
        <v>-0.11928251121076239</v>
      </c>
      <c r="L14" s="20">
        <v>-0.11928251121076239</v>
      </c>
      <c r="M14" s="5"/>
      <c r="N14" s="33">
        <v>-4</v>
      </c>
      <c r="O14" s="34">
        <v>4.91</v>
      </c>
      <c r="P14" s="28">
        <f t="shared" si="0"/>
        <v>0.88071748878923761</v>
      </c>
      <c r="Q14" s="30">
        <f t="shared" si="1"/>
        <v>0.11928251121076239</v>
      </c>
      <c r="R14" s="29">
        <f t="shared" si="2"/>
        <v>2.6905829596412523E-2</v>
      </c>
    </row>
    <row r="15" spans="3:18" ht="48.75" customHeight="1" thickTop="1" thickBot="1" x14ac:dyDescent="0.3">
      <c r="C15" s="5"/>
      <c r="D15" s="31">
        <v>64</v>
      </c>
      <c r="E15" s="20">
        <f t="shared" ref="E15:E17" si="3">-Q15</f>
        <v>-9.2376681614349865E-2</v>
      </c>
      <c r="F15" s="20">
        <v>-9.2376681614349865E-2</v>
      </c>
      <c r="G15" s="20">
        <v>-9.2376681614349865E-2</v>
      </c>
      <c r="H15" s="20">
        <v>-9.2376681614349865E-2</v>
      </c>
      <c r="I15" s="20">
        <v>-9.2376681614349865E-2</v>
      </c>
      <c r="J15" s="20">
        <v>-9.2376681614349865E-2</v>
      </c>
      <c r="K15" s="20">
        <v>-9.2376681614349865E-2</v>
      </c>
      <c r="L15" s="20">
        <v>-9.2376681614349865E-2</v>
      </c>
      <c r="M15" s="5"/>
      <c r="N15" s="33">
        <v>-3</v>
      </c>
      <c r="O15" s="34">
        <v>5.0599999999999996</v>
      </c>
      <c r="P15" s="28">
        <f t="shared" si="0"/>
        <v>0.90762331838565014</v>
      </c>
      <c r="Q15" s="30">
        <f t="shared" si="1"/>
        <v>9.2376681614349865E-2</v>
      </c>
      <c r="R15" s="29">
        <f t="shared" si="2"/>
        <v>2.8699551569506765E-2</v>
      </c>
    </row>
    <row r="16" spans="3:18" ht="48.75" customHeight="1" thickTop="1" thickBot="1" x14ac:dyDescent="0.3">
      <c r="C16" s="5"/>
      <c r="D16" s="31">
        <v>65</v>
      </c>
      <c r="E16" s="20">
        <f t="shared" si="3"/>
        <v>-6.36771300448431E-2</v>
      </c>
      <c r="F16" s="20">
        <v>-6.36771300448431E-2</v>
      </c>
      <c r="G16" s="20">
        <v>-6.36771300448431E-2</v>
      </c>
      <c r="H16" s="20">
        <v>-6.36771300448431E-2</v>
      </c>
      <c r="I16" s="20">
        <v>-6.36771300448431E-2</v>
      </c>
      <c r="J16" s="20">
        <v>-6.36771300448431E-2</v>
      </c>
      <c r="K16" s="20">
        <v>-6.36771300448431E-2</v>
      </c>
      <c r="L16" s="20">
        <v>-6.36771300448431E-2</v>
      </c>
      <c r="M16" s="5"/>
      <c r="N16" s="33">
        <v>-2</v>
      </c>
      <c r="O16" s="34">
        <v>5.22</v>
      </c>
      <c r="P16" s="28">
        <f t="shared" si="0"/>
        <v>0.9363228699551569</v>
      </c>
      <c r="Q16" s="30">
        <f t="shared" si="1"/>
        <v>6.36771300448431E-2</v>
      </c>
      <c r="R16" s="29">
        <f t="shared" si="2"/>
        <v>3.0672645739910354E-2</v>
      </c>
    </row>
    <row r="17" spans="3:25" ht="48.75" customHeight="1" thickTop="1" thickBot="1" x14ac:dyDescent="0.3">
      <c r="C17" s="5"/>
      <c r="D17" s="31">
        <v>66</v>
      </c>
      <c r="E17" s="20">
        <f t="shared" si="3"/>
        <v>-3.3004484304932746E-2</v>
      </c>
      <c r="F17" s="20">
        <v>-3.3004484304932746E-2</v>
      </c>
      <c r="G17" s="20">
        <v>-3.3004484304932746E-2</v>
      </c>
      <c r="H17" s="20">
        <v>-3.3004484304932746E-2</v>
      </c>
      <c r="I17" s="20">
        <v>-3.3004484304932746E-2</v>
      </c>
      <c r="J17" s="20">
        <v>-3.3004484304932746E-2</v>
      </c>
      <c r="K17" s="20">
        <v>-3.3004484304932746E-2</v>
      </c>
      <c r="L17" s="20">
        <v>-3.3004484304932746E-2</v>
      </c>
      <c r="M17" s="5"/>
      <c r="N17" s="33">
        <v>-1</v>
      </c>
      <c r="O17" s="34">
        <v>5.391</v>
      </c>
      <c r="P17" s="28">
        <f t="shared" si="0"/>
        <v>0.96699551569506725</v>
      </c>
      <c r="Q17" s="30">
        <f>100%-P17</f>
        <v>3.3004484304932746E-2</v>
      </c>
      <c r="R17" s="29">
        <f>Q17-Q18</f>
        <v>3.3004484304932746E-2</v>
      </c>
      <c r="X17" s="27"/>
      <c r="Y17" s="27"/>
    </row>
    <row r="18" spans="3:25" ht="48.75" customHeight="1" thickTop="1" thickBot="1" x14ac:dyDescent="0.3">
      <c r="C18" s="5"/>
      <c r="D18" s="32">
        <v>67</v>
      </c>
      <c r="E18" s="21">
        <f>Q18</f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5"/>
      <c r="N18" s="33"/>
      <c r="O18" s="35">
        <v>5.5750000000000002</v>
      </c>
      <c r="P18" s="36">
        <f>O18/$O$18</f>
        <v>1</v>
      </c>
      <c r="Q18" s="37">
        <f>100%-P18</f>
        <v>0</v>
      </c>
    </row>
    <row r="19" spans="3:25" ht="48.75" customHeight="1" thickTop="1" thickBot="1" x14ac:dyDescent="0.3">
      <c r="C19" s="5"/>
      <c r="D19" s="31">
        <v>68</v>
      </c>
      <c r="E19" s="22">
        <v>3.533632286995525E-2</v>
      </c>
      <c r="F19" s="22">
        <v>3.533632286995525E-2</v>
      </c>
      <c r="G19" s="22">
        <v>3.533632286995525E-2</v>
      </c>
      <c r="H19" s="22">
        <v>3.533632286995525E-2</v>
      </c>
      <c r="I19" s="22">
        <v>3.533632286995525E-2</v>
      </c>
      <c r="J19" s="22">
        <v>3.533632286995525E-2</v>
      </c>
      <c r="K19" s="22">
        <v>3.533632286995525E-2</v>
      </c>
      <c r="L19" s="23">
        <v>3.533632286995525E-2</v>
      </c>
      <c r="M19" s="5"/>
      <c r="N19" s="33">
        <v>1</v>
      </c>
      <c r="O19" s="34">
        <v>5.7720000000000002</v>
      </c>
      <c r="P19" s="28">
        <f t="shared" si="0"/>
        <v>1.0353363228699553</v>
      </c>
      <c r="Q19" s="30">
        <f t="shared" si="1"/>
        <v>-3.533632286995525E-2</v>
      </c>
    </row>
    <row r="20" spans="3:25" ht="48.75" customHeight="1" thickTop="1" thickBot="1" x14ac:dyDescent="0.3">
      <c r="C20" s="5"/>
      <c r="D20" s="31">
        <v>69</v>
      </c>
      <c r="E20" s="22">
        <v>7.3542600896860932E-2</v>
      </c>
      <c r="F20" s="22">
        <v>7.3542600896860932E-2</v>
      </c>
      <c r="G20" s="22">
        <v>7.3542600896860932E-2</v>
      </c>
      <c r="H20" s="22">
        <v>7.3542600896860932E-2</v>
      </c>
      <c r="I20" s="22">
        <v>7.3542600896860932E-2</v>
      </c>
      <c r="J20" s="22">
        <v>7.3542600896860932E-2</v>
      </c>
      <c r="K20" s="22">
        <v>7.3542600896860932E-2</v>
      </c>
      <c r="L20" s="23">
        <v>7.3542600896860932E-2</v>
      </c>
      <c r="M20" s="5"/>
      <c r="N20" s="33">
        <v>2</v>
      </c>
      <c r="O20" s="34">
        <v>5.9850000000000003</v>
      </c>
      <c r="P20" s="28">
        <f t="shared" si="0"/>
        <v>1.0735426008968609</v>
      </c>
      <c r="Q20" s="30">
        <f t="shared" si="1"/>
        <v>-7.3542600896860932E-2</v>
      </c>
    </row>
    <row r="21" spans="3:25" ht="48.75" customHeight="1" thickTop="1" thickBot="1" x14ac:dyDescent="0.3">
      <c r="C21" s="5"/>
      <c r="D21" s="31">
        <v>70</v>
      </c>
      <c r="E21" s="24">
        <v>0.11479820627802684</v>
      </c>
      <c r="F21" s="24">
        <v>0.11479820627802684</v>
      </c>
      <c r="G21" s="24">
        <v>0.11479820627802684</v>
      </c>
      <c r="H21" s="24">
        <v>0.11479820627802684</v>
      </c>
      <c r="I21" s="24">
        <v>0.11479820627802684</v>
      </c>
      <c r="J21" s="24">
        <v>0.11479820627802684</v>
      </c>
      <c r="K21" s="24">
        <v>0.11479820627802684</v>
      </c>
      <c r="L21" s="25">
        <v>0.11479820627802684</v>
      </c>
      <c r="M21" s="5"/>
      <c r="N21" s="33">
        <v>3</v>
      </c>
      <c r="O21" s="34">
        <v>6.2149999999999999</v>
      </c>
      <c r="P21" s="28">
        <f t="shared" si="0"/>
        <v>1.1147982062780268</v>
      </c>
      <c r="Q21" s="30">
        <f t="shared" si="1"/>
        <v>-0.11479820627802684</v>
      </c>
    </row>
    <row r="22" spans="3:25" ht="16.5" thickTop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5" spans="3:25" ht="26.25" x14ac:dyDescent="0.4">
      <c r="C25" s="2"/>
      <c r="D25" s="4"/>
    </row>
    <row r="26" spans="3:25" ht="16.5" thickBot="1" x14ac:dyDescent="0.3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3:25" ht="48.75" customHeight="1" thickTop="1" thickBot="1" x14ac:dyDescent="0.3">
      <c r="C27" s="5"/>
      <c r="D27" s="11"/>
      <c r="E27" s="31">
        <v>35</v>
      </c>
      <c r="F27" s="31">
        <v>36</v>
      </c>
      <c r="G27" s="31">
        <v>37</v>
      </c>
      <c r="H27" s="31">
        <v>38</v>
      </c>
      <c r="I27" s="31">
        <v>39</v>
      </c>
      <c r="J27" s="31">
        <v>40</v>
      </c>
      <c r="K27" s="31">
        <v>41</v>
      </c>
      <c r="L27" s="32">
        <v>42</v>
      </c>
      <c r="M27" s="5"/>
    </row>
    <row r="28" spans="3:25" ht="48.75" customHeight="1" thickTop="1" thickBot="1" x14ac:dyDescent="0.3">
      <c r="C28" s="5"/>
      <c r="D28" s="31">
        <v>62</v>
      </c>
      <c r="E28" s="20">
        <f>Q13</f>
        <v>0.14439461883408078</v>
      </c>
      <c r="F28" s="20">
        <v>-0.14439461883408078</v>
      </c>
      <c r="G28" s="20">
        <v>-0.14439461883408078</v>
      </c>
      <c r="H28" s="20">
        <f>Q14</f>
        <v>0.11928251121076239</v>
      </c>
      <c r="I28" s="20">
        <f>Q15</f>
        <v>9.2376681614349865E-2</v>
      </c>
      <c r="J28" s="20">
        <f>Q16</f>
        <v>6.36771300448431E-2</v>
      </c>
      <c r="K28" s="20">
        <f>Q17</f>
        <v>3.3004484304932746E-2</v>
      </c>
      <c r="L28" s="21">
        <v>0</v>
      </c>
      <c r="M28" s="5"/>
    </row>
    <row r="29" spans="3:25" ht="48.75" customHeight="1" thickTop="1" thickBot="1" x14ac:dyDescent="0.3">
      <c r="C29" s="5"/>
      <c r="D29" s="31">
        <v>63</v>
      </c>
      <c r="E29" s="20">
        <v>0.11928251121076239</v>
      </c>
      <c r="F29" s="20">
        <v>0.11928251121076239</v>
      </c>
      <c r="G29" s="20">
        <v>0.11928251121076239</v>
      </c>
      <c r="H29" s="20">
        <v>0.11928251121076239</v>
      </c>
      <c r="I29" s="20">
        <v>9.2376681614349865E-2</v>
      </c>
      <c r="J29" s="20">
        <v>6.36771300448431E-2</v>
      </c>
      <c r="K29" s="20">
        <v>3.3004484304932746E-2</v>
      </c>
      <c r="L29" s="21">
        <v>0</v>
      </c>
      <c r="M29" s="5"/>
    </row>
    <row r="30" spans="3:25" ht="48.75" customHeight="1" thickTop="1" thickBot="1" x14ac:dyDescent="0.3">
      <c r="C30" s="5"/>
      <c r="D30" s="31">
        <v>64</v>
      </c>
      <c r="E30" s="20">
        <v>9.2376681614349865E-2</v>
      </c>
      <c r="F30" s="20">
        <v>9.2376681614349865E-2</v>
      </c>
      <c r="G30" s="20">
        <v>9.2376681614349865E-2</v>
      </c>
      <c r="H30" s="20">
        <v>9.2376681614349865E-2</v>
      </c>
      <c r="I30" s="20">
        <v>9.2376681614349865E-2</v>
      </c>
      <c r="J30" s="20">
        <v>6.36771300448431E-2</v>
      </c>
      <c r="K30" s="20">
        <v>3.3004484304932746E-2</v>
      </c>
      <c r="L30" s="21">
        <v>0</v>
      </c>
      <c r="M30" s="5"/>
    </row>
    <row r="31" spans="3:25" ht="48.75" customHeight="1" thickTop="1" thickBot="1" x14ac:dyDescent="0.3">
      <c r="C31" s="5"/>
      <c r="D31" s="31">
        <v>65</v>
      </c>
      <c r="E31" s="20">
        <v>6.36771300448431E-2</v>
      </c>
      <c r="F31" s="20">
        <v>6.36771300448431E-2</v>
      </c>
      <c r="G31" s="20">
        <v>6.36771300448431E-2</v>
      </c>
      <c r="H31" s="20">
        <v>6.36771300448431E-2</v>
      </c>
      <c r="I31" s="20">
        <v>6.36771300448431E-2</v>
      </c>
      <c r="J31" s="20">
        <v>6.36771300448431E-2</v>
      </c>
      <c r="K31" s="20">
        <v>3.3004484304932746E-2</v>
      </c>
      <c r="L31" s="21">
        <v>0</v>
      </c>
      <c r="M31" s="5"/>
    </row>
    <row r="32" spans="3:25" ht="48.75" customHeight="1" thickTop="1" thickBot="1" x14ac:dyDescent="0.3">
      <c r="C32" s="5"/>
      <c r="D32" s="31">
        <v>66</v>
      </c>
      <c r="E32" s="20">
        <v>3.3004484304932746E-2</v>
      </c>
      <c r="F32" s="20">
        <v>3.3004484304932746E-2</v>
      </c>
      <c r="G32" s="20">
        <v>3.3004484304932746E-2</v>
      </c>
      <c r="H32" s="20">
        <v>3.3004484304932746E-2</v>
      </c>
      <c r="I32" s="20">
        <v>3.3004484304932746E-2</v>
      </c>
      <c r="J32" s="20">
        <v>3.3004484304932746E-2</v>
      </c>
      <c r="K32" s="20">
        <v>3.3004484304932746E-2</v>
      </c>
      <c r="L32" s="21">
        <v>0</v>
      </c>
      <c r="M32" s="5"/>
    </row>
    <row r="33" spans="3:16" ht="48.75" customHeight="1" thickTop="1" thickBot="1" x14ac:dyDescent="0.3">
      <c r="C33" s="5"/>
      <c r="D33" s="32">
        <v>67</v>
      </c>
      <c r="E33" s="21">
        <f>Q33</f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5"/>
    </row>
    <row r="34" spans="3:16" ht="48.75" customHeight="1" thickTop="1" thickBot="1" x14ac:dyDescent="0.3">
      <c r="C34" s="5"/>
      <c r="D34" s="31">
        <v>68</v>
      </c>
      <c r="E34" s="22">
        <f>Q19</f>
        <v>-3.533632286995525E-2</v>
      </c>
      <c r="F34" s="22">
        <v>-3.533632286995525E-2</v>
      </c>
      <c r="G34" s="22">
        <v>-3.533632286995525E-2</v>
      </c>
      <c r="H34" s="22">
        <v>-3.533632286995525E-2</v>
      </c>
      <c r="I34" s="22">
        <v>-3.533632286995525E-2</v>
      </c>
      <c r="J34" s="22">
        <v>-3.533632286995525E-2</v>
      </c>
      <c r="K34" s="22">
        <v>-3.533632286995525E-2</v>
      </c>
      <c r="L34" s="23">
        <f>J34</f>
        <v>-3.533632286995525E-2</v>
      </c>
      <c r="M34" s="5"/>
    </row>
    <row r="35" spans="3:16" ht="48.75" customHeight="1" thickTop="1" thickBot="1" x14ac:dyDescent="0.3">
      <c r="C35" s="5"/>
      <c r="D35" s="31">
        <v>69</v>
      </c>
      <c r="E35" s="22">
        <f t="shared" ref="E35:E36" si="4">Q20</f>
        <v>-7.3542600896860932E-2</v>
      </c>
      <c r="F35" s="22">
        <v>-7.3542600896860932E-2</v>
      </c>
      <c r="G35" s="22">
        <v>-7.3542600896860932E-2</v>
      </c>
      <c r="H35" s="22">
        <v>-7.3542600896860932E-2</v>
      </c>
      <c r="I35" s="22">
        <v>-7.3542600896860932E-2</v>
      </c>
      <c r="J35" s="22">
        <v>-7.3542600896860932E-2</v>
      </c>
      <c r="K35" s="22">
        <v>-7.3542600896860932E-2</v>
      </c>
      <c r="L35" s="23">
        <f>J35</f>
        <v>-7.3542600896860932E-2</v>
      </c>
      <c r="M35" s="5"/>
    </row>
    <row r="36" spans="3:16" ht="48.75" customHeight="1" thickTop="1" thickBot="1" x14ac:dyDescent="0.3">
      <c r="C36" s="5"/>
      <c r="D36" s="31">
        <v>70</v>
      </c>
      <c r="E36" s="24">
        <f t="shared" si="4"/>
        <v>-0.11479820627802684</v>
      </c>
      <c r="F36" s="24">
        <v>-0.11479820627802684</v>
      </c>
      <c r="G36" s="24">
        <v>-0.11479820627802684</v>
      </c>
      <c r="H36" s="24">
        <v>-0.11479820627802684</v>
      </c>
      <c r="I36" s="24">
        <v>-0.11479820627802684</v>
      </c>
      <c r="J36" s="24">
        <v>-0.11479820627802684</v>
      </c>
      <c r="K36" s="24">
        <v>-0.11479820627802684</v>
      </c>
      <c r="L36" s="25">
        <f>I36</f>
        <v>-0.11479820627802684</v>
      </c>
      <c r="M36" s="5"/>
    </row>
    <row r="37" spans="3:16" ht="19.5" thickTop="1" x14ac:dyDescent="0.3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P37" s="9"/>
    </row>
    <row r="42" spans="3:16" ht="16.5" thickBot="1" x14ac:dyDescent="0.3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3:16" ht="24.75" thickTop="1" thickBot="1" x14ac:dyDescent="0.3">
      <c r="C43" s="5"/>
      <c r="D43" s="11"/>
      <c r="E43" s="31">
        <v>35</v>
      </c>
      <c r="F43" s="31">
        <v>36</v>
      </c>
      <c r="G43" s="31">
        <v>37</v>
      </c>
      <c r="H43" s="31">
        <v>38</v>
      </c>
      <c r="I43" s="31">
        <v>39</v>
      </c>
      <c r="J43" s="31">
        <v>40</v>
      </c>
      <c r="K43" s="31">
        <v>41</v>
      </c>
      <c r="L43" s="32">
        <v>42</v>
      </c>
      <c r="M43" s="5"/>
    </row>
    <row r="44" spans="3:16" ht="48.75" customHeight="1" thickTop="1" thickBot="1" x14ac:dyDescent="0.3">
      <c r="C44" s="5"/>
      <c r="D44" s="31">
        <v>62</v>
      </c>
      <c r="E44" s="20">
        <f>-E28</f>
        <v>-0.14439461883408078</v>
      </c>
      <c r="F44" s="20">
        <f t="shared" ref="F44:K44" si="5">-F28</f>
        <v>0.14439461883408078</v>
      </c>
      <c r="G44" s="20">
        <f t="shared" si="5"/>
        <v>0.14439461883408078</v>
      </c>
      <c r="H44" s="20">
        <f t="shared" si="5"/>
        <v>-0.11928251121076239</v>
      </c>
      <c r="I44" s="20">
        <f t="shared" si="5"/>
        <v>-9.2376681614349865E-2</v>
      </c>
      <c r="J44" s="20">
        <f t="shared" si="5"/>
        <v>-6.36771300448431E-2</v>
      </c>
      <c r="K44" s="20">
        <f t="shared" si="5"/>
        <v>-3.3004484304932746E-2</v>
      </c>
      <c r="L44" s="21">
        <v>0</v>
      </c>
      <c r="M44" s="5"/>
    </row>
    <row r="45" spans="3:16" ht="48.75" customHeight="1" thickTop="1" thickBot="1" x14ac:dyDescent="0.3">
      <c r="C45" s="5"/>
      <c r="D45" s="31">
        <v>63</v>
      </c>
      <c r="E45" s="20">
        <f t="shared" ref="E45:K45" si="6">-E29</f>
        <v>-0.11928251121076239</v>
      </c>
      <c r="F45" s="20">
        <f t="shared" si="6"/>
        <v>-0.11928251121076239</v>
      </c>
      <c r="G45" s="20">
        <f t="shared" si="6"/>
        <v>-0.11928251121076239</v>
      </c>
      <c r="H45" s="20">
        <f t="shared" si="6"/>
        <v>-0.11928251121076239</v>
      </c>
      <c r="I45" s="20">
        <f t="shared" si="6"/>
        <v>-9.2376681614349865E-2</v>
      </c>
      <c r="J45" s="20">
        <f t="shared" si="6"/>
        <v>-6.36771300448431E-2</v>
      </c>
      <c r="K45" s="20">
        <f t="shared" si="6"/>
        <v>-3.3004484304932746E-2</v>
      </c>
      <c r="L45" s="21">
        <v>0</v>
      </c>
      <c r="M45" s="5"/>
    </row>
    <row r="46" spans="3:16" ht="48.75" customHeight="1" thickTop="1" thickBot="1" x14ac:dyDescent="0.3">
      <c r="C46" s="5"/>
      <c r="D46" s="31">
        <v>64</v>
      </c>
      <c r="E46" s="20">
        <f t="shared" ref="E46:K46" si="7">-E30</f>
        <v>-9.2376681614349865E-2</v>
      </c>
      <c r="F46" s="20">
        <f t="shared" si="7"/>
        <v>-9.2376681614349865E-2</v>
      </c>
      <c r="G46" s="20">
        <f t="shared" si="7"/>
        <v>-9.2376681614349865E-2</v>
      </c>
      <c r="H46" s="20">
        <f t="shared" si="7"/>
        <v>-9.2376681614349865E-2</v>
      </c>
      <c r="I46" s="20">
        <f t="shared" si="7"/>
        <v>-9.2376681614349865E-2</v>
      </c>
      <c r="J46" s="20">
        <f t="shared" si="7"/>
        <v>-6.36771300448431E-2</v>
      </c>
      <c r="K46" s="20">
        <f t="shared" si="7"/>
        <v>-3.3004484304932746E-2</v>
      </c>
      <c r="L46" s="21">
        <v>0</v>
      </c>
      <c r="M46" s="5"/>
    </row>
    <row r="47" spans="3:16" ht="48.75" customHeight="1" thickTop="1" thickBot="1" x14ac:dyDescent="0.3">
      <c r="C47" s="5"/>
      <c r="D47" s="31">
        <v>65</v>
      </c>
      <c r="E47" s="20">
        <f t="shared" ref="E47:K47" si="8">-E31</f>
        <v>-6.36771300448431E-2</v>
      </c>
      <c r="F47" s="20">
        <f t="shared" si="8"/>
        <v>-6.36771300448431E-2</v>
      </c>
      <c r="G47" s="20">
        <f t="shared" si="8"/>
        <v>-6.36771300448431E-2</v>
      </c>
      <c r="H47" s="20">
        <f t="shared" si="8"/>
        <v>-6.36771300448431E-2</v>
      </c>
      <c r="I47" s="20">
        <f t="shared" si="8"/>
        <v>-6.36771300448431E-2</v>
      </c>
      <c r="J47" s="20">
        <f t="shared" si="8"/>
        <v>-6.36771300448431E-2</v>
      </c>
      <c r="K47" s="20">
        <f t="shared" si="8"/>
        <v>-3.3004484304932746E-2</v>
      </c>
      <c r="L47" s="21">
        <v>0</v>
      </c>
      <c r="M47" s="5"/>
    </row>
    <row r="48" spans="3:16" ht="48.75" customHeight="1" thickTop="1" thickBot="1" x14ac:dyDescent="0.3">
      <c r="C48" s="5"/>
      <c r="D48" s="31">
        <v>66</v>
      </c>
      <c r="E48" s="20">
        <f t="shared" ref="E48:K48" si="9">-E32</f>
        <v>-3.3004484304932746E-2</v>
      </c>
      <c r="F48" s="20">
        <f t="shared" si="9"/>
        <v>-3.3004484304932746E-2</v>
      </c>
      <c r="G48" s="20">
        <f t="shared" si="9"/>
        <v>-3.3004484304932746E-2</v>
      </c>
      <c r="H48" s="20">
        <f t="shared" si="9"/>
        <v>-3.3004484304932746E-2</v>
      </c>
      <c r="I48" s="20">
        <f t="shared" si="9"/>
        <v>-3.3004484304932746E-2</v>
      </c>
      <c r="J48" s="20">
        <f t="shared" si="9"/>
        <v>-3.3004484304932746E-2</v>
      </c>
      <c r="K48" s="20">
        <f t="shared" si="9"/>
        <v>-3.3004484304932746E-2</v>
      </c>
      <c r="L48" s="21">
        <v>0</v>
      </c>
      <c r="M48" s="5"/>
    </row>
    <row r="49" spans="3:13" ht="48.75" customHeight="1" thickTop="1" thickBot="1" x14ac:dyDescent="0.3">
      <c r="C49" s="5"/>
      <c r="D49" s="32">
        <v>67</v>
      </c>
      <c r="E49" s="21">
        <f>Q49</f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5"/>
    </row>
    <row r="50" spans="3:13" ht="48.75" customHeight="1" thickTop="1" thickBot="1" x14ac:dyDescent="0.3">
      <c r="C50" s="5"/>
      <c r="D50" s="31">
        <v>68</v>
      </c>
      <c r="E50" s="22">
        <f>-E34</f>
        <v>3.533632286995525E-2</v>
      </c>
      <c r="F50" s="22">
        <f t="shared" ref="F50:K51" si="10">-F34</f>
        <v>3.533632286995525E-2</v>
      </c>
      <c r="G50" s="22">
        <f t="shared" si="10"/>
        <v>3.533632286995525E-2</v>
      </c>
      <c r="H50" s="22">
        <f t="shared" si="10"/>
        <v>3.533632286995525E-2</v>
      </c>
      <c r="I50" s="22">
        <f t="shared" si="10"/>
        <v>3.533632286995525E-2</v>
      </c>
      <c r="J50" s="22">
        <f t="shared" si="10"/>
        <v>3.533632286995525E-2</v>
      </c>
      <c r="K50" s="22">
        <f t="shared" si="10"/>
        <v>3.533632286995525E-2</v>
      </c>
      <c r="L50" s="23">
        <f>J50</f>
        <v>3.533632286995525E-2</v>
      </c>
      <c r="M50" s="5"/>
    </row>
    <row r="51" spans="3:13" ht="48.75" customHeight="1" thickTop="1" thickBot="1" x14ac:dyDescent="0.3">
      <c r="C51" s="5"/>
      <c r="D51" s="31">
        <v>69</v>
      </c>
      <c r="E51" s="22">
        <f>-E35</f>
        <v>7.3542600896860932E-2</v>
      </c>
      <c r="F51" s="22">
        <f t="shared" si="10"/>
        <v>7.3542600896860932E-2</v>
      </c>
      <c r="G51" s="22">
        <f t="shared" si="10"/>
        <v>7.3542600896860932E-2</v>
      </c>
      <c r="H51" s="22">
        <f t="shared" si="10"/>
        <v>7.3542600896860932E-2</v>
      </c>
      <c r="I51" s="22">
        <f t="shared" si="10"/>
        <v>7.3542600896860932E-2</v>
      </c>
      <c r="J51" s="22">
        <f t="shared" si="10"/>
        <v>7.3542600896860932E-2</v>
      </c>
      <c r="K51" s="22">
        <f t="shared" si="10"/>
        <v>7.3542600896860932E-2</v>
      </c>
      <c r="L51" s="23">
        <f>J51</f>
        <v>7.3542600896860932E-2</v>
      </c>
      <c r="M51" s="5"/>
    </row>
    <row r="52" spans="3:13" ht="48.75" customHeight="1" thickTop="1" thickBot="1" x14ac:dyDescent="0.3">
      <c r="C52" s="5"/>
      <c r="D52" s="31">
        <v>70</v>
      </c>
      <c r="E52" s="24">
        <f>-E36</f>
        <v>0.11479820627802684</v>
      </c>
      <c r="F52" s="24">
        <f t="shared" ref="F52:K52" si="11">-F36</f>
        <v>0.11479820627802684</v>
      </c>
      <c r="G52" s="24">
        <f t="shared" si="11"/>
        <v>0.11479820627802684</v>
      </c>
      <c r="H52" s="24">
        <f t="shared" si="11"/>
        <v>0.11479820627802684</v>
      </c>
      <c r="I52" s="24">
        <f t="shared" si="11"/>
        <v>0.11479820627802684</v>
      </c>
      <c r="J52" s="24">
        <f t="shared" si="11"/>
        <v>0.11479820627802684</v>
      </c>
      <c r="K52" s="24">
        <f t="shared" si="11"/>
        <v>0.11479820627802684</v>
      </c>
      <c r="L52" s="25">
        <f>I52</f>
        <v>0.11479820627802684</v>
      </c>
      <c r="M52" s="5"/>
    </row>
    <row r="53" spans="3:13" ht="16.5" thickTop="1" x14ac:dyDescent="0.2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</sheetData>
  <pageMargins left="0.75" right="0.75" top="1" bottom="1" header="0.5" footer="0.5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proposta Reforming</vt:lpstr>
      <vt:lpstr>applicazione coeff Dini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 SALERNO</dc:creator>
  <cp:lastModifiedBy>nicola salerno</cp:lastModifiedBy>
  <dcterms:created xsi:type="dcterms:W3CDTF">2015-03-17T14:47:32Z</dcterms:created>
  <dcterms:modified xsi:type="dcterms:W3CDTF">2020-10-05T07:33:32Z</dcterms:modified>
</cp:coreProperties>
</file>