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9347\Desktop\"/>
    </mc:Choice>
  </mc:AlternateContent>
  <xr:revisionPtr revIDLastSave="0" documentId="13_ncr:1_{05BC7C50-5A63-40EA-85A5-2FFC5558A15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ontoProtezioneSociale" sheetId="1" r:id="rId1"/>
    <sheet name="Oecd-Health" sheetId="2" r:id="rId2"/>
    <sheet name="Oecd-OldAge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33" i="4" l="1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A1" i="4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D29" i="2"/>
  <c r="D30" i="2"/>
  <c r="D31" i="2"/>
  <c r="D32" i="2"/>
  <c r="D33" i="2"/>
  <c r="D28" i="2"/>
  <c r="A1" i="2"/>
  <c r="X49" i="1"/>
  <c r="X34" i="1"/>
  <c r="J20" i="1"/>
  <c r="I21" i="1" s="1"/>
  <c r="K20" i="1"/>
  <c r="L20" i="1"/>
  <c r="J21" i="1" s="1"/>
  <c r="M20" i="1"/>
  <c r="N20" i="1"/>
  <c r="O20" i="1"/>
  <c r="K21" i="1" s="1"/>
  <c r="P20" i="1"/>
  <c r="O21" i="1" s="1"/>
  <c r="O30" i="1" s="1"/>
  <c r="O48" i="1" s="1"/>
  <c r="Q20" i="1"/>
  <c r="R20" i="1"/>
  <c r="S20" i="1"/>
  <c r="T20" i="1"/>
  <c r="U20" i="1"/>
  <c r="V20" i="1"/>
  <c r="U21" i="1" s="1"/>
  <c r="U30" i="1" s="1"/>
  <c r="U48" i="1" s="1"/>
  <c r="W20" i="1"/>
  <c r="X20" i="1"/>
  <c r="Y20" i="1"/>
  <c r="X21" i="1" s="1"/>
  <c r="X33" i="1" s="1"/>
  <c r="I20" i="1"/>
  <c r="H21" i="1" s="1"/>
  <c r="A1" i="1"/>
  <c r="H29" i="1" l="1"/>
  <c r="H30" i="1"/>
  <c r="V21" i="1"/>
  <c r="I30" i="1"/>
  <c r="I48" i="1" s="1"/>
  <c r="I37" i="1"/>
  <c r="U31" i="1"/>
  <c r="U50" i="1" s="1"/>
  <c r="I31" i="1"/>
  <c r="I50" i="1" s="1"/>
  <c r="T21" i="1"/>
  <c r="N21" i="1"/>
  <c r="N29" i="1" s="1"/>
  <c r="N47" i="1" s="1"/>
  <c r="Y21" i="1"/>
  <c r="X35" i="1"/>
  <c r="V33" i="1"/>
  <c r="U32" i="1"/>
  <c r="U46" i="1" s="1"/>
  <c r="O32" i="1"/>
  <c r="O46" i="1" s="1"/>
  <c r="I32" i="1"/>
  <c r="X29" i="1"/>
  <c r="X47" i="1" s="1"/>
  <c r="O37" i="1"/>
  <c r="S21" i="1"/>
  <c r="M21" i="1"/>
  <c r="X36" i="1"/>
  <c r="V34" i="1"/>
  <c r="V49" i="1" s="1"/>
  <c r="U33" i="1"/>
  <c r="O33" i="1"/>
  <c r="I33" i="1"/>
  <c r="X30" i="1"/>
  <c r="X48" i="1" s="1"/>
  <c r="R21" i="1"/>
  <c r="L21" i="1"/>
  <c r="X37" i="1"/>
  <c r="V35" i="1"/>
  <c r="U34" i="1"/>
  <c r="U49" i="1" s="1"/>
  <c r="O34" i="1"/>
  <c r="O49" i="1" s="1"/>
  <c r="I34" i="1"/>
  <c r="I49" i="1" s="1"/>
  <c r="X31" i="1"/>
  <c r="V29" i="1"/>
  <c r="V47" i="1" s="1"/>
  <c r="U37" i="1"/>
  <c r="O31" i="1"/>
  <c r="O50" i="1" s="1"/>
  <c r="W21" i="1"/>
  <c r="Q21" i="1"/>
  <c r="V36" i="1"/>
  <c r="U35" i="1"/>
  <c r="O35" i="1"/>
  <c r="I35" i="1"/>
  <c r="X32" i="1"/>
  <c r="X46" i="1" s="1"/>
  <c r="V30" i="1"/>
  <c r="V48" i="1" s="1"/>
  <c r="U29" i="1"/>
  <c r="U47" i="1" s="1"/>
  <c r="O29" i="1"/>
  <c r="O47" i="1" s="1"/>
  <c r="I29" i="1"/>
  <c r="I47" i="1" s="1"/>
  <c r="P21" i="1"/>
  <c r="V37" i="1"/>
  <c r="U36" i="1"/>
  <c r="O36" i="1"/>
  <c r="I36" i="1"/>
  <c r="H31" i="1"/>
  <c r="H34" i="1"/>
  <c r="H49" i="1" s="1"/>
  <c r="H35" i="1"/>
  <c r="X50" i="1" l="1"/>
  <c r="I46" i="1"/>
  <c r="V31" i="1"/>
  <c r="V50" i="1" s="1"/>
  <c r="V32" i="1"/>
  <c r="V46" i="1" s="1"/>
  <c r="O62" i="1"/>
  <c r="U62" i="1"/>
  <c r="Q62" i="1"/>
  <c r="V62" i="1"/>
  <c r="L62" i="1"/>
  <c r="R62" i="1"/>
  <c r="X62" i="1"/>
  <c r="N62" i="1"/>
  <c r="T62" i="1"/>
  <c r="I62" i="1"/>
  <c r="L33" i="1"/>
  <c r="L32" i="1"/>
  <c r="L34" i="1"/>
  <c r="L49" i="1" s="1"/>
  <c r="L31" i="1"/>
  <c r="L50" i="1" s="1"/>
  <c r="L37" i="1"/>
  <c r="L30" i="1"/>
  <c r="L48" i="1" s="1"/>
  <c r="L36" i="1"/>
  <c r="L29" i="1"/>
  <c r="L47" i="1" s="1"/>
  <c r="L35" i="1"/>
  <c r="S34" i="1"/>
  <c r="S49" i="1" s="1"/>
  <c r="S62" i="1" s="1"/>
  <c r="S33" i="1"/>
  <c r="S32" i="1"/>
  <c r="S31" i="1"/>
  <c r="S37" i="1"/>
  <c r="S30" i="1"/>
  <c r="S48" i="1" s="1"/>
  <c r="S36" i="1"/>
  <c r="S29" i="1"/>
  <c r="S47" i="1" s="1"/>
  <c r="S35" i="1"/>
  <c r="Q32" i="1"/>
  <c r="Q46" i="1" s="1"/>
  <c r="Q31" i="1"/>
  <c r="Q37" i="1"/>
  <c r="Q30" i="1"/>
  <c r="Q48" i="1" s="1"/>
  <c r="Q36" i="1"/>
  <c r="Q29" i="1"/>
  <c r="Q47" i="1" s="1"/>
  <c r="Q35" i="1"/>
  <c r="Q34" i="1"/>
  <c r="Q49" i="1" s="1"/>
  <c r="Q33" i="1"/>
  <c r="R33" i="1"/>
  <c r="R32" i="1"/>
  <c r="R46" i="1" s="1"/>
  <c r="R31" i="1"/>
  <c r="R37" i="1"/>
  <c r="R34" i="1"/>
  <c r="R49" i="1" s="1"/>
  <c r="R30" i="1"/>
  <c r="R48" i="1" s="1"/>
  <c r="R36" i="1"/>
  <c r="R29" i="1"/>
  <c r="R47" i="1" s="1"/>
  <c r="R35" i="1"/>
  <c r="N35" i="1"/>
  <c r="N34" i="1"/>
  <c r="N49" i="1" s="1"/>
  <c r="N33" i="1"/>
  <c r="N32" i="1"/>
  <c r="N46" i="1" s="1"/>
  <c r="N36" i="1"/>
  <c r="N31" i="1"/>
  <c r="N37" i="1"/>
  <c r="N30" i="1"/>
  <c r="N48" i="1" s="1"/>
  <c r="H37" i="1"/>
  <c r="W32" i="1"/>
  <c r="W31" i="1"/>
  <c r="W50" i="1" s="1"/>
  <c r="W37" i="1"/>
  <c r="W30" i="1"/>
  <c r="W48" i="1" s="1"/>
  <c r="W36" i="1"/>
  <c r="W29" i="1"/>
  <c r="W47" i="1" s="1"/>
  <c r="W35" i="1"/>
  <c r="W33" i="1"/>
  <c r="W34" i="1"/>
  <c r="W49" i="1" s="1"/>
  <c r="W62" i="1" s="1"/>
  <c r="T29" i="1"/>
  <c r="T47" i="1" s="1"/>
  <c r="T35" i="1"/>
  <c r="T34" i="1"/>
  <c r="T49" i="1" s="1"/>
  <c r="T33" i="1"/>
  <c r="T30" i="1"/>
  <c r="T48" i="1" s="1"/>
  <c r="T36" i="1"/>
  <c r="T32" i="1"/>
  <c r="T31" i="1"/>
  <c r="T50" i="1" s="1"/>
  <c r="T37" i="1"/>
  <c r="Y34" i="1"/>
  <c r="Y49" i="1" s="1"/>
  <c r="Y62" i="1" s="1"/>
  <c r="Y33" i="1"/>
  <c r="Y35" i="1"/>
  <c r="Y32" i="1"/>
  <c r="Y31" i="1"/>
  <c r="Y50" i="1" s="1"/>
  <c r="Y37" i="1"/>
  <c r="Y29" i="1"/>
  <c r="Y47" i="1" s="1"/>
  <c r="Y30" i="1"/>
  <c r="Y48" i="1" s="1"/>
  <c r="Y36" i="1"/>
  <c r="H33" i="1"/>
  <c r="K32" i="1"/>
  <c r="K31" i="1"/>
  <c r="K37" i="1"/>
  <c r="K30" i="1"/>
  <c r="K48" i="1" s="1"/>
  <c r="K36" i="1"/>
  <c r="K29" i="1"/>
  <c r="K47" i="1" s="1"/>
  <c r="K35" i="1"/>
  <c r="K34" i="1"/>
  <c r="K49" i="1" s="1"/>
  <c r="K62" i="1" s="1"/>
  <c r="K33" i="1"/>
  <c r="H47" i="1"/>
  <c r="H36" i="1"/>
  <c r="H50" i="1" s="1"/>
  <c r="J31" i="1"/>
  <c r="J37" i="1"/>
  <c r="J32" i="1"/>
  <c r="J30" i="1"/>
  <c r="J48" i="1" s="1"/>
  <c r="J36" i="1"/>
  <c r="J29" i="1"/>
  <c r="J47" i="1" s="1"/>
  <c r="J35" i="1"/>
  <c r="J34" i="1"/>
  <c r="J49" i="1" s="1"/>
  <c r="J62" i="1" s="1"/>
  <c r="J33" i="1"/>
  <c r="H32" i="1"/>
  <c r="H48" i="1"/>
  <c r="P31" i="1"/>
  <c r="P37" i="1"/>
  <c r="P30" i="1"/>
  <c r="P48" i="1" s="1"/>
  <c r="P36" i="1"/>
  <c r="P29" i="1"/>
  <c r="P47" i="1" s="1"/>
  <c r="P35" i="1"/>
  <c r="P34" i="1"/>
  <c r="P49" i="1" s="1"/>
  <c r="P62" i="1" s="1"/>
  <c r="P32" i="1"/>
  <c r="P33" i="1"/>
  <c r="M34" i="1"/>
  <c r="M49" i="1" s="1"/>
  <c r="M62" i="1" s="1"/>
  <c r="M33" i="1"/>
  <c r="M32" i="1"/>
  <c r="M46" i="1" s="1"/>
  <c r="M31" i="1"/>
  <c r="M37" i="1"/>
  <c r="M35" i="1"/>
  <c r="M30" i="1"/>
  <c r="M48" i="1" s="1"/>
  <c r="M36" i="1"/>
  <c r="M29" i="1"/>
  <c r="M47" i="1" s="1"/>
  <c r="W46" i="1" l="1"/>
  <c r="Q50" i="1"/>
  <c r="L46" i="1"/>
  <c r="P46" i="1"/>
  <c r="Y46" i="1"/>
  <c r="T46" i="1"/>
  <c r="T59" i="1" s="1"/>
  <c r="S50" i="1"/>
  <c r="S63" i="1" s="1"/>
  <c r="M50" i="1"/>
  <c r="P50" i="1"/>
  <c r="N50" i="1"/>
  <c r="R50" i="1"/>
  <c r="S46" i="1"/>
  <c r="H46" i="1"/>
  <c r="U59" i="1" s="1"/>
  <c r="K50" i="1"/>
  <c r="K46" i="1"/>
  <c r="J46" i="1"/>
  <c r="J50" i="1"/>
  <c r="K63" i="1"/>
  <c r="Q63" i="1"/>
  <c r="W63" i="1"/>
  <c r="I63" i="1"/>
  <c r="L63" i="1"/>
  <c r="R63" i="1"/>
  <c r="X63" i="1"/>
  <c r="Y63" i="1"/>
  <c r="M63" i="1"/>
  <c r="N63" i="1"/>
  <c r="T63" i="1"/>
  <c r="O63" i="1"/>
  <c r="U63" i="1"/>
  <c r="J63" i="1"/>
  <c r="P63" i="1"/>
  <c r="V63" i="1"/>
  <c r="K60" i="1"/>
  <c r="Q60" i="1"/>
  <c r="W60" i="1"/>
  <c r="L60" i="1"/>
  <c r="R60" i="1"/>
  <c r="X60" i="1"/>
  <c r="M60" i="1"/>
  <c r="S60" i="1"/>
  <c r="Y60" i="1"/>
  <c r="N60" i="1"/>
  <c r="T60" i="1"/>
  <c r="I60" i="1"/>
  <c r="O60" i="1"/>
  <c r="U60" i="1"/>
  <c r="J60" i="1"/>
  <c r="P60" i="1"/>
  <c r="V60" i="1"/>
  <c r="M61" i="1"/>
  <c r="S61" i="1"/>
  <c r="Y61" i="1"/>
  <c r="U61" i="1"/>
  <c r="N61" i="1"/>
  <c r="T61" i="1"/>
  <c r="O61" i="1"/>
  <c r="J61" i="1"/>
  <c r="P61" i="1"/>
  <c r="V61" i="1"/>
  <c r="K61" i="1"/>
  <c r="Q61" i="1"/>
  <c r="W61" i="1"/>
  <c r="I61" i="1"/>
  <c r="L61" i="1"/>
  <c r="R61" i="1"/>
  <c r="X61" i="1"/>
  <c r="O59" i="1"/>
  <c r="M59" i="1"/>
  <c r="I59" i="1" l="1"/>
  <c r="X59" i="1"/>
  <c r="V59" i="1"/>
  <c r="R59" i="1"/>
  <c r="P59" i="1"/>
  <c r="N59" i="1"/>
  <c r="L59" i="1"/>
  <c r="J59" i="1"/>
  <c r="Y59" i="1"/>
  <c r="K59" i="1"/>
  <c r="Q59" i="1"/>
  <c r="S59" i="1"/>
  <c r="W5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MyOECD</author>
  </authors>
  <commentList>
    <comment ref="AE14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a: Data do not exist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MyOECD</author>
  </authors>
  <commentList>
    <comment ref="AE14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a: Data do not exist </t>
        </r>
      </text>
    </comment>
  </commentList>
</comments>
</file>

<file path=xl/sharedStrings.xml><?xml version="1.0" encoding="utf-8"?>
<sst xmlns="http://schemas.openxmlformats.org/spreadsheetml/2006/main" count="444" uniqueCount="101">
  <si>
    <t>Dataset:Conti della Protezione sociale versione 2014</t>
  </si>
  <si>
    <t>Territorio</t>
  </si>
  <si>
    <t>Italia</t>
  </si>
  <si>
    <t>Settore di intervento</t>
  </si>
  <si>
    <t>protezione sociale</t>
  </si>
  <si>
    <t>Settore istituzionale</t>
  </si>
  <si>
    <t>totale economia</t>
  </si>
  <si>
    <t>Edizione</t>
  </si>
  <si>
    <t>Tipo aggregato (milioni di euro)</t>
  </si>
  <si>
    <t>prestazioni</t>
  </si>
  <si>
    <t>Seleziona periodo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</si>
  <si>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</si>
  <si>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</si>
  <si>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</si>
  <si>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</si>
  <si>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</si>
  <si>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</si>
  <si>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</si>
  <si>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</si>
  <si>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</si>
  <si>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</si>
  <si>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</si>
  <si>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</si>
  <si>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</si>
  <si>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</si>
  <si>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</si>
  <si>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</si>
  <si>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</si>
  <si>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</si>
  <si>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</si>
  <si>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</si>
  <si>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</si>
  <si>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</si>
  <si>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</si>
  <si>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</si>
  <si>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malattia</t>
  </si>
  <si>
    <t>invalidità</t>
  </si>
  <si>
    <t>famiglia</t>
  </si>
  <si>
    <t>vecchiaia</t>
  </si>
  <si>
    <t>superstiti</t>
  </si>
  <si>
    <t>disoccupazione</t>
  </si>
  <si>
    <t>abitazione</t>
  </si>
  <si>
    <t>esclusione sociale non altrove classificata</t>
  </si>
  <si>
    <t>tutte le voci</t>
  </si>
  <si>
    <t>Dati estratti il 13 Mar 2020 15:02 UTC (GMT) da I.Stat</t>
  </si>
  <si>
    <t>Pop</t>
  </si>
  <si>
    <t>Infla IPCA</t>
  </si>
  <si>
    <t>Apr-2019 sino al 2014 e Ott. 2019 dal 2015 al 2018</t>
  </si>
  <si>
    <t>Coefficiente inflativo annuale</t>
  </si>
  <si>
    <t>Massa inflativa accumulata</t>
  </si>
  <si>
    <t>altro</t>
  </si>
  <si>
    <t>vecchiaia e superstiti (pensioni escluse le invalidità)</t>
  </si>
  <si>
    <t>invalidità (pensioni assistenziali et altro)</t>
  </si>
  <si>
    <t>malattia (sanità e poco altro)</t>
  </si>
  <si>
    <t>&lt;?xml version="1.0" encoding="utf-16"?&gt;&lt;WebTableParameter xmlns:xsd="http://www.w3.org/2001/XMLSchema" xmlns:xsi="http://www.w3.org/2001/XMLSchema-instance" xmlns="http://stats.oecd.org/OECDStatWS/2004/03/01/"&gt;&lt;DataTable Code="SOCX_AGG" HasMetadata="true"&gt;&lt;Name LocaleIsoCode="en"&gt;Social Expenditure - Aggregated data&lt;/Name&gt;&lt;Name LocaleIsoCode="fr"&gt;Dépenses sociales - Données agrégées&lt;/Name&gt;&lt;Dimension Code="SOURCE" HasMetadata="false" Display="labels"&gt;&lt;Name LocaleIsoCode="en"&gt;Source&lt;/Name&gt;&lt;Name LocaleIsoCode="fr"&gt;Source&lt;/Name&gt;&lt;Member Code="10" HasMetadata="false" HasOnlyUnitMetadata="false" HasChild="0"&gt;&lt;Name LocaleIsoCode="en"&gt;Public&lt;/Name&gt;&lt;Name LocaleIsoCode="fr"&gt;Publiques&lt;/Name&gt;&lt;/Member&gt;&lt;/Dimension&gt;&lt;Dimension Code="BRANCH" HasMetadata="false" Display="labels"&gt;&lt;Name LocaleIsoCode="en"&gt;Branch&lt;/Name&gt;&lt;Name LocaleIsoCode="fr"&gt;Branche&lt;/Name&gt;&lt;Member Code="1_2" HasMetadata="false" HasOnlyUnitMetadata="false" HasChild="0"&gt;&lt;Name LocaleIsoCode="en"&gt;Old age and Survivors&lt;/Name&gt;&lt;Name LocaleIsoCode="fr"&gt;Vieillesse et Survie&lt;/Name&gt;&lt;/Member&gt;&lt;Member Code="3" HasMetadata="false" HasOnlyUnitMetadata="false" HasChild="0"&gt;&lt;Name LocaleIsoCode="en"&gt;Incapacity related&lt;/Name&gt;&lt;Name LocaleIsoCode="fr"&gt;Prestations liées à l'incapacité&lt;/Name&gt;&lt;/Member&gt;&lt;Member Code="4" HasMetadata="false" HasOnlyUnitMetadata="false" HasChild="0" IsDisplayed="true"&gt;&lt;Name LocaleIsoCode="en"&gt;Health&lt;/Name&gt;&lt;Name LocaleIsoCode="fr"&gt;Santé&lt;/Name&gt;&lt;/Member&gt;&lt;Member Code="5" HasMetadata="false" HasOnlyUnitMetadata="false" HasChild="0"&gt;&lt;Name LocaleIsoCode="en"&gt;Family&lt;/Name&gt;&lt;Name LocaleIsoCode="fr"&gt;Famille&lt;/Name&gt;&lt;/Member&gt;&lt;Member Code="6" HasMetadata="false" HasOnlyUnitMetadata="false" HasChild="0"&gt;&lt;Name LocaleIsoCode="en"&gt;Active labour market programmes&lt;/Name&gt;&lt;Name LocaleIsoCode="fr"&gt;Politiques actives du marché du travail&lt;/Name&gt;&lt;/Member&gt;&lt;Member Code="7" HasMetadata="false" HasOnlyUnitMetadata="false" HasChild="0"&gt;&lt;Name LocaleIsoCode="en"&gt;Unemployment&lt;/Name&gt;&lt;Name LocaleIsoCode="fr"&gt;Chômage&lt;/Name&gt;&lt;/Member&gt;&lt;Member Code="8" HasMetadata="false" HasOnlyUnitMetadata="false" HasChild="0"&gt;&lt;Name LocaleIsoCode="en"&gt;Housing&lt;/Name&gt;&lt;Name LocaleIsoCode="fr"&gt;Logement&lt;/Name&gt;&lt;/Member&gt;&lt;Member Code="9" HasMetadata="false" HasOnlyUnitMetadata="false" HasChild="0"&gt;&lt;Name LocaleIsoCode="en"&gt;Other social policy areas&lt;/Name&gt;&lt;Name LocaleIsoCode="fr"&gt;Autres domaines de politique sociale&lt;/Name&gt;&lt;/Member&gt;&lt;Member Code="90" HasMetadata="false" HasOnlyUnitMetadata="false" HasChild="0"&gt;&lt;Name LocaleIsoCode="en"&gt;Total&lt;/Name&gt;&lt;Name LocaleIsoCode="fr"&gt;Total&lt;/Name&gt;&lt;/Member&gt;&lt;/Dimension&gt;&lt;Dimension Code="TYPEXP" HasMetadata="false" Display="labels"&gt;&lt;Name LocaleIsoCode="en"&gt;Type of Expenditure&lt;/Name&gt;&lt;Name LocaleIsoCode="fr"&gt;Type de dépense&lt;/Name&gt;&lt;Member Code="0" HasMetadata="false" HasOnlyUnitMetadata="false" HasChild="0"&gt;&lt;Name LocaleIsoCode="en"&gt;Total&lt;/Name&gt;&lt;Name LocaleIsoCode="fr"&gt;Total&lt;/Name&gt;&lt;/Member&gt;&lt;/Dimension&gt;&lt;Dimension Code="TYPROG" HasMetadata="false" Display="labels"&gt;&lt;Name LocaleIsoCode="en"&gt;Type of Programme&lt;/Name&gt;&lt;Name LocaleIsoCode="fr"&gt;Type de programme&lt;/Name&gt;&lt;Member Code="0" HasMetadata="false" HasOnlyUnitMetadata="false" HasChild="0"&gt;&lt;Name LocaleIsoCode="en"&gt;Total&lt;/Name&gt;&lt;Name LocaleIsoCode="fr"&gt;Total&lt;/Name&gt;&lt;/Member&gt;&lt;Member Code="111" HasMetadata="false" HasOnlyUnitMetadata="false" HasChild="0"&gt;&lt;Name LocaleIsoCode="en"&gt;Old age - Pension&lt;/Name&gt;&lt;Name LocaleIsoCode="fr"&gt;Vieillesse - Pensions&lt;/Name&gt;&lt;/Member&gt;&lt;Member Code="112" HasMetadata="false" HasOnlyUnitMetadata="false" HasChild="0"&gt;&lt;Name LocaleIsoCode="en"&gt;Old age - Early retirement pension&lt;/Name&gt;&lt;Name LocaleIsoCode="fr"&gt;Vieillesse - Pension de retraite anticipée&lt;/Name&gt;&lt;/Member&gt;&lt;Member Code="113" HasMetadata="false" HasOnlyUnitMetadata="false" HasChild="0"&gt;&lt;Name LocaleIsoCode="en"&gt;Old age - Other cash benefits&lt;/Name&gt;&lt;Name LocaleIsoCode="fr"&gt;Vieillesse - Autres prestations en espèces&lt;/Name&gt;&lt;/Member&gt;&lt;Member Code="121" HasMetadata="false" HasOnlyUnitMetadata="false" HasChild="0"&gt;&lt;Name LocaleIsoCode="en"&gt;Old age - Residential care / Home-help services&lt;/Name&gt;&lt;Name LocaleIsoCode="fr"&gt;Vieillesse - Hébergement collectif avec soins / Aide à domicile&lt;/Name&gt;&lt;/Member&gt;&lt;Member Code="122" HasMetadata="false" HasOnlyUnitMetadata="false" HasChild="0"&gt;&lt;Name LocaleIsoCode="en"&gt;Old age - Other benefits in kind&lt;/Name&gt;&lt;Name LocaleIsoCode="fr"&gt;Vieillesse - Autres prestations en nature&lt;/Name&gt;&lt;/Member&gt;&lt;Member Code="211" HasMetadata="false" HasOnlyUnitMetadata="false" HasChild="0"&gt;&lt;Name LocaleIsoCode="en"&gt;Survivors - Pension&lt;/Name&gt;&lt;Name LocaleIsoCode="fr"&gt;Survie - Pensions&lt;/Name&gt;&lt;/Member&gt;&lt;Member Code="212" HasMetadata="false" HasOnlyUnitMetadata="false" HasChild="0"&gt;&lt;Name LocaleIsoCode="en"&gt;Survivors - Other cash benefits&lt;/Name&gt;&lt;Name LocaleIsoCode="fr"&gt;Survie - Autres prestations en espèces&lt;/Name&gt;&lt;/Member&gt;&lt;Member Code="221" HasMetadata="false" HasOnlyUnitMetadata="false" HasChild="0"&gt;&lt;Name LocaleIsoCode="en"&gt;Survivors - Funeral expenses&lt;/Name&gt;&lt;Name LocaleIsoCode="fr"&gt;Survie - Frais funéraires&lt;/Name&gt;&lt;/Member&gt;&lt;Member Code="222" HasMetadata="false" HasOnlyUnitMetadata="false" HasChild="0"&gt;&lt;Name LocaleIsoCode="en"&gt;Survivors - Other benefits in kind&lt;/Name&gt;&lt;Name LocaleIsoCode="fr"&gt;Survie - Autres prestations en nature&lt;/Name&gt;&lt;/Member&gt;&lt;Member Code="311" HasMetadata="false" HasOnlyUnitMetadata="false" HasChild="0"&gt;&lt;Name LocaleIsoCode="en"&gt;Incapacity related - Disability pensions&lt;/Name&gt;&lt;Name LocaleIsoCode="fr"&gt;Prestations liées à l'incapacité - Pensions d'invalidité&lt;/Name&gt;&lt;/Member&gt;&lt;Member Code="312" HasMetadata="false" HasOnlyUnitMetadata="false" HasChild="0"&gt;&lt;Name LocaleIsoCode="en"&gt;Incapacity related - Pensions (occupational injury and disease)&lt;/Name&gt;&lt;Name LocaleIsoCode="fr"&gt;Prestations liées à l'incapacité - Pensions (accidents du travail et maladies professionnelles)&lt;/Name&gt;&lt;/Member&gt;&lt;Member Code="313" HasMetadata="false" HasOnlyUnitMetadata="false" HasChild="0"&gt;&lt;Name LocaleIsoCode="en"&gt;Incapacity related - Paid sick leave (occupational injury and disease)&lt;/Name&gt;&lt;Name LocaleIsoCode="fr"&gt;Prestations liées à l'incapacité - Congé payé de maladie (accidents du travail et maladies professionnelles)&lt;/Name&gt;&lt;/Member&gt;&lt;Member Code="314" HasMetadata="false" HasOnlyUnitMetadata="false" HasChild="0"&gt;&lt;Name LocaleIsoCode="en"&gt;Incapacity related - Paid sick leave (other sickness daily allowances)&lt;/Name&gt;&lt;Name LocaleIsoCode="fr"&gt;Prestations liées à l'incapacité - Congé payé de maladie (indemnités journalières pour autres maladies)&lt;/Name&gt;&lt;/Member&gt;&lt;Member Code="315" HasMetadata="false" HasOnlyUnitMetadata="false" HasChild="0"&gt;&lt;Name LocaleIsoCode="en"&gt;Incapacity related - Other cash benefits&lt;/Name&gt;&lt;Name LocaleIsoCode="fr"&gt;Prestations liées à l'incapacité - Autres prestations en espèces&lt;/Name&gt;&lt;/Member&gt;&lt;Member Code="321" HasMetadata="false" HasOnlyUnitMetadata="false" HasChild="0"&gt;&lt;Name LocaleIsoCode="en"&gt;Incapacity related - Residential care / Home-help services&lt;/Name&gt;&lt;Name LocaleIsoCode="fr"&gt;Prestations liées à l'incapacité - Hébergement collectif avec soins / Aide à domicile&lt;/Name&gt;&lt;/Member&gt;&lt;Member Code="322" HasMetadata="false" HasOnlyUnitMetadata="false" HasChild="0"&gt;&lt;Name LocaleIsoCode="en"&gt;Incapacity related - Rehabilitation services&lt;/Name&gt;&lt;Name LocaleIsoCode="fr"&gt;Prestations liées à l'incapacité - Services de réadaptation&lt;/Name&gt;&lt;/Member&gt;&lt;Member Code="323" HasMetadata="false" HasOnlyUnitMetadata="false" HasChild="0"&gt;&lt;Name LocaleIsoCode="en"&gt;Incapacity related - Other benefits in kind&lt;/Name&gt;&lt;Name LocaleIsoCode="fr"&gt;Prestations liées à l'incapacité - Autres prestations en nature&lt;/Name&gt;&lt;/Member&gt;&lt;Member Code="511" HasMetadata="false" HasOnlyUnitMetadata="false" HasChild="0"&gt;&lt;Name LocaleIsoCode="en"&gt;Family - Family allowances&lt;/Name&gt;&lt;Name LocaleIsoCode="fr"&gt;Famille - Allocations familiales&lt;/Name&gt;&lt;/Member&gt;&lt;Member Code="512" HasMetadata="false" HasOnlyUnitMetadata="false" HasChild="0"&gt;&lt;Name LocaleIsoCode="en"&gt;Family - Maternity and parental leave&lt;/Name&gt;&lt;Name LocaleIsoCode="fr"&gt;Famille - Congé de maternité et congé parental&lt;/Name&gt;&lt;/Member&gt;&lt;Member Code="513" HasMetadata="false" HasOnlyUnitMetadata="false" HasChild="0"&gt;&lt;Name LocaleIsoCode="en"&gt;Family - Other cash benefits&lt;/Name&gt;&lt;Name LocaleIsoCode="fr"&gt;Famille - Autres prestations en espèces&lt;/Name&gt;&lt;/Member&gt;&lt;Member Code="521" HasMetadata="false" HasOnlyUnitMetadata="false" HasChild="0"&gt;&lt;Name LocaleIsoCode="en"&gt;Family - Early childhood education and care (ECEC)&lt;/Name&gt;&lt;Name LocaleIsoCode="fr"&gt;Famille - Education et à l'accueil des jeunes enfants (EAJE)&lt;/Name&gt;&lt;/Member&gt;&lt;Member Code="522" HasMetadata="false" HasOnlyUnitMetadata="false" HasChild="0"&gt;&lt;Name LocaleIsoCode="en"&gt;Family - Home help / Accomodation&lt;/Name&gt;&lt;Name LocaleIsoCode="fr"&gt;Famille - Aide à domicile / Hébergement&lt;/Name&gt;&lt;/Member&gt;&lt;Member Code="523" HasMetadata="false" HasOnlyUnitMetadata="false" HasChild="0"&gt;&lt;Name LocaleIsoCode="en"&gt;Family - Other benefits in kind&lt;/Name&gt;&lt;Name LocaleIsoCode="fr"&gt;Famille - Autres prestations en nature&lt;/Name&gt;&lt;/Member&gt;&lt;Member Code="601" HasMetadata="false" HasOnlyUnitMetadata="false" HasChild="0"&gt;&lt;Name LocaleIsoCode="en"&gt;Active labour market programmes - PES and Administration&lt;/Name&gt;&lt;Name LocaleIsoCode="fr"&gt;Politiques actives du marché du travail - SPE et administration&lt;/Name&gt;&lt;/Member&gt;&lt;Member Code="602" HasMetadata="false" HasOnlyUnitMetadata="false" HasChild="0"&gt;&lt;Name LocaleIsoCode="en"&gt;Active labour market programmes - Training&lt;/Name&gt;&lt;Name LocaleIsoCode="fr"&gt;Politiques actives du marché du travail - Formation professionnelle&lt;/Name&gt;&lt;/Member&gt;&lt;Member Code="603" HasMetadata="false" HasOnlyUnitMetadata="false" HasChild="0"&gt;&lt;Name LocaleIsoCode="en"&gt;Active labour market programmes - Job Rotation and Job Sharing&lt;/Name&gt;&lt;Name LocaleIsoCode="fr"&gt;Politiques actives du marché du travail - Rotation dans l'emploi et partage du travail&lt;/Name&gt;&lt;/Member&gt;&lt;Member Code="604" HasMetadata="false" HasOnlyUnitMetadata="false" HasChild="0"&gt;&lt;Name LocaleIsoCode="en"&gt;Active labour market programmes - Employment Incentives&lt;/Name&gt;&lt;Name LocaleIsoCode="fr"&gt;Politiques actives du marché du travail - Incitations à l'emploi&lt;/Name&gt;&lt;/Member&gt;&lt;Member Code="605" HasMetadata="false" HasOnlyUnitMetadata="false" HasChild="0"&gt;&lt;Name LocaleIsoCode="en"&gt;Active labour market programmes - Supported Employment and Rehabilitation&lt;/Name&gt;&lt;Name LocaleIsoCode="fr"&gt;Politiques actives du marché du travail - Emploi protégé et réadaptation&lt;/Name&gt;&lt;/Member&gt;&lt;Member Code="606" HasMetadata="false" HasOnlyUnitMetadata="false" HasChild="0"&gt;&lt;Name LocaleIsoCode="en"&gt;Active labour market programmes - Direct Job Creation&lt;/Name&gt;&lt;Name LocaleIsoCode="fr"&gt;Politiques actives du marché du travail - Création directe d'emplois&lt;/Name&gt;&lt;/Member&gt;&lt;Member Code="607" HasMetadata="false" HasOnlyUnitMetadata="false" HasChild="0"&gt;&lt;Name LocaleIsoCode="en"&gt;Active labour market programmes - Start-Up Incentives&lt;/Name&gt;&lt;Name LocaleIsoCode="fr"&gt;Politiques actives du marché du travail - Aides à la création d'entreprises&lt;/Name&gt;&lt;/Member&gt;&lt;Member Code="711" HasMetadata="false" HasOnlyUnitMetadata="false" HasChild="0"&gt;&lt;Name LocaleIsoCode="en"&gt;Unemployment - Unemployment compensation / severance pay&lt;/Name&gt;&lt;Name LocaleIsoCode="fr"&gt;Chômage - Indemnisation du chômage / indemnités de licenciement&lt;/Name&gt;&lt;/Member&gt;&lt;Member Code="712" HasMetadata="false" HasOnlyUnitMetadata="false" HasChild="0"&gt;&lt;Name LocaleIsoCode="en"&gt;Unemployment- Early retirement for labour market reasons&lt;/Name&gt;&lt;Name LocaleIsoCode="fr"&gt;Chômage - Retraite anticipée pour motifs liés au marché du travail&lt;/Name&gt;&lt;/Member&gt;&lt;Member Code="821" HasMetadata="false" HasOnlyUnitMetadata="false" HasChild="0"&gt;&lt;Name LocaleIsoCode="en"&gt;Housing - Housing assistance&lt;/Name&gt;&lt;Name LocaleIsoCode="fr"&gt;Logement - Aide au logement&lt;/Name&gt;&lt;/Member&gt;&lt;Member Code="822" HasMetadata="false" HasOnlyUnitMetadata="false" HasChild="0"&gt;&lt;Name LocaleIsoCode="en"&gt;Housing - Other benefits in kind&lt;/Name&gt;&lt;Name LocaleIsoCode="fr"&gt;Logement - Autres prestations en nature&lt;/Name&gt;&lt;/Member&gt;&lt;Member Code="911" HasMetadata="false" HasOnlyUnitMetadata="false" HasChild="0"&gt;&lt;Name LocaleIsoCode="en"&gt;Other social policy areas - Income maintenance&lt;/Name&gt;&lt;Name LocaleIsoCode="fr"&gt;Autres domaines de politique sociale - Garantie de revenus&lt;/Name&gt;&lt;/Member&gt;&lt;Member Code="912" HasMetadata="false" HasOnlyUnitMetadata="false" HasChild="0"&gt;&lt;Name LocaleIsoCode="en"&gt;Other social policy areas - Other cash benefits&lt;/Name&gt;&lt;Name LocaleIsoCode="fr"&gt;Autres domaines de politique sociale - Autres prestations en espèces&lt;/Name&gt;&lt;/Member&gt;&lt;Member Code="921" HasMetadata="false" HasOnlyUnitMetadata="false" HasChild="0"&gt;&lt;Name LocaleIsoCode="en"&gt;Other social policy areas - Social assistance&lt;/Name&gt;&lt;Name LocaleIsoCode="fr"&gt;Autres domaines de politique sociale - Aide sociale&lt;/Name&gt;&lt;/Member&gt;&lt;Member Code="922" HasMetadata="false" HasOnlyUnitMetadata="false" HasChild="0"&gt;&lt;Name LocaleIsoCode="en"&gt;Other social policy areas - Other benefits in kind&lt;/Name&gt;&lt;Name LocaleIsoCode="fr"&gt;Autres domaines de politique sociale - Autres prestations en nature&lt;/Name&gt;&lt;/Member&gt;&lt;/Dimension&gt;&lt;Dimension Code="UNIT" HasMetadata="false" Display="labels"&gt;&lt;Name LocaleIsoCode="en"&gt;Measure&lt;/Name&gt;&lt;Name LocaleIsoCode="fr"&gt;Mesure&lt;/Name&gt;&lt;Member Code="PPPVH" HasMetadata="false" HasOnlyUnitMetadata="false" HasChild="0"&gt;&lt;Name LocaleIsoCode="en"&gt;Per head, at constant prices (2010) and constant PPPs (2010), in US dollars&lt;/Name&gt;&lt;Name LocaleIsoCode="fr"&gt;Par habitant, aux prix constants (2010) et PPA constants (2010), en dollars É-U&lt;/Name&gt;&lt;/Member&gt;&lt;/Dimension&gt;&lt;Dimension Code="COUNTRY" HasMetadata="false" CommonCode="LOCATION" Display="labels"&gt;&lt;Name LocaleIsoCode="en"&gt;Country&lt;/Name&gt;&lt;Name LocaleIsoCode="fr"&gt;Pays&lt;/Name&gt;&lt;Member Code="FRA" HasMetadata="true" HasOnlyUnitMetadata="false" HasChild="0"&gt;&lt;Name LocaleIsoCode="en"&gt;France&lt;/Name&gt;&lt;Name LocaleIsoCode="fr"&gt;France&lt;/Name&gt;&lt;/Member&gt;&lt;Member Code="DEU" HasMetadata="true" HasOnlyUnitMetadata="false" HasChild="0"&gt;&lt;Name LocaleIsoCode="en"&gt;Germany&lt;/Name&gt;&lt;Name LocaleIsoCode="fr"&gt;Allemagne&lt;/Name&gt;&lt;/Member&gt;&lt;Member Code="ITA" HasMetadata="true" HasOnlyUnitMetadata="false" HasChild="0"&gt;&lt;Name LocaleIsoCode="en"&gt;Italy&lt;/Name&gt;&lt;Name LocaleIsoCode="fr"&gt;Italie&lt;/Name&gt;&lt;/Member&gt;&lt;Member Code="ESP" HasMetadata="true" HasOnlyUnitMetadata="false" HasChild="0"&gt;&lt;Name LocaleIsoCode="en"&gt;Spain&lt;/Name&gt;&lt;Name LocaleIsoCode="fr"&gt;Espagne&lt;/Name&gt;&lt;/Member&gt;&lt;Member Code="GBR" HasMetadata="true" HasOnlyUnitMetadata="false" HasChild="0"&gt;&lt;Name LocaleIsoCode="en"&gt;United Kingdom&lt;/Name&gt;&lt;Name LocaleIsoCode="fr"&gt;Royaume-Uni&lt;/Name&gt;&lt;/Member&gt;&lt;Member Code="USA" HasMetadata="true" HasOnlyUnitMetadata="false" HasChild="0"&gt;&lt;Name LocaleIsoCode="en"&gt;United States&lt;/Name&gt;&lt;Name LocaleIsoCode="fr"&gt;États-Unis&lt;/Name&gt;&lt;/Member&gt;&lt;/Dimension&gt;&lt;Dimension Code="YEAR" HasMetadata="false" CommonCode="TIME" Display="labels"&gt;&lt;Name LocaleIsoCode="en"&gt;Year&lt;/Name&gt;&lt;Name LocaleIsoCode="fr"&gt;Année&lt;/Name&gt;&lt;Member Code="1989" HasMetadata="false"&gt;&lt;Name LocaleIsoCode="en"&gt;1989&lt;/Name&gt;&lt;Name LocaleIsoCode="fr"&gt;1989&lt;/Name&gt;&lt;/Member&gt;&lt;Member Code="1990" HasMetadata="false"&gt;&lt;Name LocaleIsoCode="en"&gt;1990&lt;/Name&gt;&lt;Name LocaleIsoCode="fr"&gt;1990&lt;/Name&gt;&lt;/Member&gt;&lt;Member Code="1991" HasMetadata="false"&gt;&lt;Name LocaleIsoCode="en"&gt;1991&lt;/Name&gt;&lt;Name LocaleIsoCode="fr"&gt;1991&lt;/Name&gt;&lt;/Member&gt;&lt;Member Code="1992" HasMetadata="false"&gt;&lt;Name LocaleIsoCode="en"&gt;1992&lt;/Name&gt;&lt;Name LocaleIsoCode="fr"&gt;1992&lt;/Name&gt;&lt;/Member&gt;&lt;Member Code="1993" HasMetadata="false"&gt;&lt;Name LocaleIsoCode="en"&gt;1993&lt;/Name&gt;&lt;Name LocaleIsoCode="fr"&gt;1993&lt;/Name&gt;&lt;/Member&gt;&lt;Member Code="1994" HasMetadata="false"&gt;&lt;Name LocaleIsoCode="en"&gt;1994&lt;/Name&gt;&lt;Name LocaleIsoCode="fr"&gt;1994&lt;/Name&gt;&lt;/Member&gt;&lt;Member Code="1995" HasMetadata="false"&gt;&lt;Name LocaleIsoCode="en"&gt;1995&lt;/Name&gt;&lt;Name LocaleIsoCode="fr"&gt;1995&lt;/Name&gt;&lt;/Member&gt;&lt;Member Code="1996" HasMetadata="false"&gt;&lt;Name LocaleIsoCode="en"&gt;1996&lt;/Name&gt;&lt;Name LocaleIsoCode="fr"&gt;1996&lt;/Name&gt;&lt;/Member&gt;&lt;Member Code="1997" HasMetadata="false"&gt;&lt;Name LocaleIsoCode="en"&gt;1997&lt;/Name&gt;&lt;Name LocaleIsoCode="fr"&gt;1997&lt;/Name&gt;&lt;/Member&gt;&lt;Member Code="1998" HasMetadata="false"&gt;&lt;Name LocaleIsoCode="en"&gt;1998&lt;/Name&gt;&lt;Name LocaleIsoCode="fr"&gt;1998&lt;/Name&gt;&lt;/Member&gt;&lt;Member Code="1999" HasMetadata="false"&gt;&lt;Name LocaleIsoCode="en"&gt;1999&lt;/Name&gt;&lt;Name LocaleIsoCode="fr"&gt;1999&lt;/Name&gt;&lt;/Member&gt;&lt;Member Code="2000" HasMetadata="false"&gt;&lt;Name LocaleIsoCode="en"&gt;2000&lt;/Name&gt;&lt;Name LocaleIsoCode="fr"&gt;2000&lt;/Name&gt;&lt;/Member&gt;&lt;Member Code="2001" HasMetadata="false"&gt;&lt;Name LocaleIsoCode="en"&gt;2001&lt;/Name&gt;&lt;Name LocaleIsoCode="fr"&gt;2001&lt;/Name&gt;&lt;/Member&gt;&lt;Member Code="2002" HasMetadata="false"&gt;&lt;Name LocaleIsoCode="en"&gt;2002&lt;/Name&gt;&lt;Name LocaleIsoCode="fr"&gt;2002&lt;/Name&gt;&lt;/Member&gt;&lt;Member Code="2003" HasMetadata="false"&gt;&lt;Name LocaleIsoCode="en"&gt;2003&lt;/Name&gt;&lt;Name LocaleIsoCode="fr"&gt;2003&lt;/Name&gt;&lt;/Member&gt;&lt;Member Code="2004" HasMetadata="false"&gt;&lt;Name LocaleIsoCode="en"&gt;2004&lt;/Name&gt;&lt;Name LocaleIsoCode="fr"&gt;2004&lt;/Name&gt;&lt;/Member&gt;&lt;Member Code="2005" HasMetadata="false"&gt;&lt;Name LocaleIsoCode="en"&gt;2005&lt;/Name&gt;&lt;Name LocaleIsoCode="fr"&gt;2005&lt;/Name&gt;&lt;/Member&gt;&lt;Member Code="2006" HasMetadata="false"&gt;&lt;Name LocaleIsoCode="en"&gt;2006&lt;/Name&gt;&lt;Name LocaleIsoCode="fr"&gt;2006&lt;/Name&gt;&lt;/Member&gt;&lt;Member Code="2007" HasMetadata="false"&gt;&lt;Name LocaleIsoCode="en"&gt;2007&lt;/Name&gt;&lt;Name LocaleIsoCode="fr"&gt;2007&lt;/Name&gt;&lt;/Member&gt;&lt;Member Code="2008" HasMetadata="false"&gt;&lt;Name LocaleIsoCode="en"&gt;2008&lt;/Name&gt;&lt;Name LocaleIsoCode="fr"&gt;2008&lt;/Name&gt;&lt;/Member&gt;&lt;Member Code="2009" HasMetadata="false"&gt;&lt;Name LocaleIsoCode="en"&gt;2009&lt;/Name&gt;&lt;Name LocaleIsoCode="fr"&gt;2009&lt;/Name&gt;&lt;/Member&gt;&lt;Member Code="2010" HasMetadata="false"&gt;&lt;Name LocaleIsoCode="en"&gt;2010&lt;/Name&gt;&lt;Name LocaleIsoCode="fr"&gt;2010&lt;/Name&gt;&lt;/Member&gt;&lt;Member Code="2011" HasMetadata="false"&gt;&lt;Name LocaleIsoCode="en"&gt;2011&lt;/Name&gt;&lt;Name LocaleIsoCode="fr"&gt;2011&lt;/Name&gt;&lt;/Member&gt;&lt;Member Code="2012" HasMetadata="false"&gt;&lt;Name LocaleIsoCode="en"&gt;2012&lt;/Name&gt;&lt;Name LocaleIsoCode="fr"&gt;2012&lt;/Name&gt;&lt;/Member&gt;&lt;Member Code="2013" HasMetadata="false"&gt;&lt;Name LocaleIsoCode="en"&gt;2013&lt;/Name&gt;&lt;Name LocaleIsoCode="fr"&gt;2013&lt;/Name&gt;&lt;/Member&gt;&lt;Member Code="2014" HasMetadata="false"&gt;&lt;Name LocaleIsoCode="en"&gt;2014&lt;/Name&gt;&lt;Name LocaleIsoCode="fr"&gt;2014&lt;/Name&gt;&lt;/Member&gt;&lt;Member Code="2015" HasMetadata="false"&gt;&lt;Name LocaleIsoCode="en"&gt;2015&lt;/Name&gt;&lt;Name LocaleIsoCode="fr"&gt;2015&lt;/Name&gt;&lt;/Member&gt;&lt;Member Code="2016" HasMetadata="true"&gt;&lt;Name LocaleIsoCode="en"&gt;2016&lt;/Name&gt;&lt;Name LocaleIsoCode="fr"&gt;2016&lt;/Name&gt;&lt;/Member&gt;&lt;Member Code="2017" HasMetadata="true"&gt;&lt;Name LocaleIsoCode="en"&gt;2017&lt;/Name&gt;&lt;Name LocaleIsoCode="fr"&gt;2017&lt;/Name&gt;&lt;/Member&gt;&lt;Member Code="2018" HasMetadata="true"&gt;&lt;Name LocaleIsoCode="en"&gt;2018&lt;/Name&gt;&lt;Name LocaleIsoCode="fr"&gt;2018&lt;/Name&gt;&lt;/Member&gt;&lt;/Dimension&gt;&lt;WBOSInformations&gt;&lt;TimeDimension WebTreeWasUsed="false"&gt;&lt;StartCodes Annual="1989" /&gt;&lt;EndCodes Annual="2018" /&gt;&lt;/TimeDimension&gt;&lt;/WBOSInformations&gt;&lt;Tabulation Axis="horizontal"&gt;&lt;Dimension Code="YEAR" CommonCode="TIME" /&gt;&lt;/Tabulation&gt;&lt;Tabulation Axis="vertical"&gt;&lt;Dimension Code="COUNTRY" CommonCode="LOCATION" /&gt;&lt;/Tabulation&gt;&lt;Tabulation Axis="page"&gt;&lt;Dimension Code="SOURCE" /&gt;&lt;Dimension Code="BRANCH" /&gt;&lt;Dimension Code="TYPEXP" /&gt;&lt;Dimension Code="TYPROG" /&gt;&lt;Dimension Code="UNIT" /&gt;&lt;/Tabulation&gt;&lt;Formatting&gt;&lt;Labels LocaleIsoCode="en" /&gt;&lt;Power&gt;0&lt;/Power&gt;&lt;Decimals&gt;1&lt;/Decimals&gt;&lt;SkipEmptyLines&gt;true&lt;/SkipEmptyLines&gt;&lt;SkipEmptyCols&gt;false&lt;/SkipEmptyCols&gt;&lt;SkipLineHierarchy&gt;false&lt;/SkipLineHierarchy&gt;&lt;SkipColHierarchy&gt;false&lt;/SkipColHierarchy&gt;&lt;Page&gt;1&lt;/Page&gt;&lt;/Formatting&gt;&lt;/DataTable&gt;&lt;Format&gt;&lt;ShowEmptyAxes&gt;true&lt;/ShowEmptyAxes&gt;&lt;Page&gt;1&lt;/Page&gt;&lt;EnableSort&gt;true&lt;/EnableSort&gt;&lt;IncludeFlagColumn&gt;false&lt;/IncludeFlagColumn&gt;&lt;IncludeTimeSeriesId&gt;false&lt;/IncludeTimeSeriesId&gt;&lt;DoBarChart&gt;false&lt;/DoBarChart&gt;&lt;FreezePanes&gt;false&lt;/FreezePanes&gt;&lt;MaxBarChartLen&gt;65&lt;/MaxBarChartLen&gt;&lt;/Format&gt;&lt;Query&gt;&lt;AbsoluteUri&gt;http://stats.oecd.org//View.aspx?QueryId=&amp;amp;QueryType=Public&amp;amp;Lang=en&lt;/AbsoluteUri&gt;&lt;/Query&gt;&lt;/WebTableParameter&gt;</t>
  </si>
  <si>
    <t>Dataset: Social Expenditure - Aggregated data</t>
  </si>
  <si>
    <t>Source</t>
  </si>
  <si>
    <t>Public</t>
  </si>
  <si>
    <t>Branch</t>
  </si>
  <si>
    <t>Health</t>
  </si>
  <si>
    <t>Type of Expenditure</t>
  </si>
  <si>
    <t>Total</t>
  </si>
  <si>
    <t>Type of Programme</t>
  </si>
  <si>
    <t>Measure</t>
  </si>
  <si>
    <t>Per head, at constant prices (2010) and constant PPPs (2010), in US dollars</t>
  </si>
  <si>
    <t>Year</t>
  </si>
  <si>
    <t>1989</t>
  </si>
  <si>
    <t>1990</t>
  </si>
  <si>
    <t>1991</t>
  </si>
  <si>
    <t>1992</t>
  </si>
  <si>
    <t>1993</t>
  </si>
  <si>
    <t>1994</t>
  </si>
  <si>
    <t>France</t>
  </si>
  <si>
    <t>..</t>
  </si>
  <si>
    <t>Germany</t>
  </si>
  <si>
    <t>Italy</t>
  </si>
  <si>
    <t>Spain</t>
  </si>
  <si>
    <t>United Kingdom</t>
  </si>
  <si>
    <t>United States</t>
  </si>
  <si>
    <t>Data extracted on 13 Mar 2020 17:30 UTC (GMT) from OECD.Stat</t>
  </si>
  <si>
    <t>Legend:</t>
  </si>
  <si>
    <t>a:</t>
  </si>
  <si>
    <t>Data do not exist</t>
  </si>
  <si>
    <t>Old age and Survivors</t>
  </si>
  <si>
    <r>
      <t xml:space="preserve">Spea reale </t>
    </r>
    <r>
      <rPr>
        <i/>
        <sz val="18"/>
        <rFont val="Calibri"/>
        <family val="2"/>
        <scheme val="minor"/>
      </rPr>
      <t>pro-capite</t>
    </r>
    <r>
      <rPr>
        <sz val="18"/>
        <rFont val="Calibri"/>
        <family val="2"/>
        <scheme val="minor"/>
      </rPr>
      <t xml:space="preserve">, crescita cumulata </t>
    </r>
    <r>
      <rPr>
        <i/>
        <sz val="18"/>
        <rFont val="Calibri"/>
        <family val="2"/>
        <scheme val="minor"/>
      </rPr>
      <t>vs.</t>
    </r>
    <r>
      <rPr>
        <sz val="18"/>
        <rFont val="Calibri"/>
        <family val="2"/>
        <scheme val="minor"/>
      </rPr>
      <t xml:space="preserve"> 2001</t>
    </r>
  </si>
  <si>
    <t>FRA</t>
  </si>
  <si>
    <t>GER</t>
  </si>
  <si>
    <t>ITA</t>
  </si>
  <si>
    <t>SPA</t>
  </si>
  <si>
    <t>UK</t>
  </si>
  <si>
    <t>US</t>
  </si>
  <si>
    <t>(prezzi costanti e PPP, 2010)</t>
  </si>
  <si>
    <t>Sanità pubblica</t>
  </si>
  <si>
    <t xml:space="preserve">Pensioni pubbliche </t>
  </si>
  <si>
    <t>@Reforming.it</t>
  </si>
  <si>
    <r>
      <t xml:space="preserve">Spesa reale </t>
    </r>
    <r>
      <rPr>
        <i/>
        <sz val="18"/>
        <rFont val="Calibri"/>
        <family val="2"/>
        <scheme val="minor"/>
      </rPr>
      <t xml:space="preserve">pro-capite </t>
    </r>
    <r>
      <rPr>
        <sz val="18"/>
        <rFont val="Calibri"/>
        <family val="2"/>
        <scheme val="minor"/>
      </rPr>
      <t xml:space="preserve">1989-2015, </t>
    </r>
    <r>
      <rPr>
        <i/>
        <sz val="18"/>
        <rFont val="Calibri"/>
        <family val="2"/>
        <scheme val="minor"/>
      </rPr>
      <t>Us Dollars</t>
    </r>
    <r>
      <rPr>
        <sz val="18"/>
        <rFont val="Calibri"/>
        <family val="2"/>
        <scheme val="minor"/>
      </rPr>
      <t>, prezzi e PPP del 2010</t>
    </r>
  </si>
  <si>
    <r>
      <t xml:space="preserve">Spesa reale </t>
    </r>
    <r>
      <rPr>
        <i/>
        <sz val="18"/>
        <rFont val="Calibri"/>
        <family val="2"/>
        <scheme val="minor"/>
      </rPr>
      <t>pro-capite</t>
    </r>
    <r>
      <rPr>
        <sz val="18"/>
        <rFont val="Calibri"/>
        <family val="2"/>
        <scheme val="minor"/>
      </rPr>
      <t xml:space="preserve"> 1989-2010, </t>
    </r>
    <r>
      <rPr>
        <i/>
        <sz val="18"/>
        <rFont val="Calibri"/>
        <family val="2"/>
        <scheme val="minor"/>
      </rPr>
      <t>Us Dollars</t>
    </r>
    <r>
      <rPr>
        <sz val="18"/>
        <rFont val="Calibri"/>
        <family val="2"/>
        <scheme val="minor"/>
      </rPr>
      <t>, prezzi e PPP del 2010</t>
    </r>
  </si>
  <si>
    <r>
      <t xml:space="preserve">Spesa reale </t>
    </r>
    <r>
      <rPr>
        <i/>
        <sz val="18"/>
        <rFont val="Calibri"/>
        <family val="2"/>
        <scheme val="minor"/>
      </rPr>
      <t xml:space="preserve">pro-capite </t>
    </r>
    <r>
      <rPr>
        <sz val="18"/>
        <rFont val="Calibri"/>
        <family val="2"/>
        <scheme val="minor"/>
      </rPr>
      <t xml:space="preserve">1989-2010, crescita cumulata </t>
    </r>
    <r>
      <rPr>
        <i/>
        <sz val="18"/>
        <rFont val="Calibri"/>
        <family val="2"/>
        <scheme val="minor"/>
      </rPr>
      <t>vs.</t>
    </r>
    <r>
      <rPr>
        <sz val="18"/>
        <rFont val="Calibri"/>
        <family val="2"/>
        <scheme val="minor"/>
      </rPr>
      <t xml:space="preserve"> 1989</t>
    </r>
  </si>
  <si>
    <t>elab. Reforming.it su edizioni di Conto della Protezione Sociale (Istat)</t>
  </si>
  <si>
    <r>
      <t xml:space="preserve">Spesa reale </t>
    </r>
    <r>
      <rPr>
        <i/>
        <sz val="22"/>
        <rFont val="Calibri"/>
        <family val="2"/>
        <scheme val="minor"/>
      </rPr>
      <t>pro-capite</t>
    </r>
    <r>
      <rPr>
        <sz val="22"/>
        <rFont val="Calibri"/>
        <family val="2"/>
        <scheme val="minor"/>
      </rPr>
      <t xml:space="preserve">, crescita cumulata </t>
    </r>
    <r>
      <rPr>
        <i/>
        <sz val="22"/>
        <rFont val="Calibri"/>
        <family val="2"/>
        <scheme val="minor"/>
      </rPr>
      <t>vs.</t>
    </r>
    <r>
      <rPr>
        <sz val="22"/>
        <rFont val="Calibri"/>
        <family val="2"/>
        <scheme val="minor"/>
      </rPr>
      <t xml:space="preserve"> 2001</t>
    </r>
  </si>
  <si>
    <t>Nota: grandezze in prezzi del 2018 (inflazionate usando IPCA)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</si>
</sst>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000_-;\-* #,##0.0000_-;_-* &quot;-&quot;??_-;_-@_-"/>
    <numFmt numFmtId="166" formatCode="#,##0.0_ ;\-#,##0.0\ 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Verdana"/>
      <family val="2"/>
    </font>
    <font>
      <u/>
      <sz val="8"/>
      <name val="Verdana"/>
      <family val="2"/>
    </font>
    <font>
      <sz val="8"/>
      <color indexed="9"/>
      <name val="Verdana"/>
      <family val="2"/>
    </font>
    <font>
      <b/>
      <sz val="8"/>
      <color indexed="9"/>
      <name val="Verdana"/>
      <family val="2"/>
    </font>
    <font>
      <sz val="8"/>
      <name val="Arial"/>
      <family val="2"/>
    </font>
    <font>
      <b/>
      <u/>
      <sz val="9"/>
      <color indexed="18"/>
      <name val="Verdana"/>
      <family val="2"/>
    </font>
    <font>
      <b/>
      <sz val="14"/>
      <color indexed="9"/>
      <name val="Verdana"/>
      <family val="2"/>
    </font>
    <font>
      <sz val="16"/>
      <name val="Calibri"/>
      <family val="2"/>
      <scheme val="minor"/>
    </font>
    <font>
      <sz val="22"/>
      <name val="Calibri"/>
      <family val="2"/>
      <scheme val="minor"/>
    </font>
    <font>
      <i/>
      <sz val="22"/>
      <name val="Calibri"/>
      <family val="2"/>
      <scheme val="minor"/>
    </font>
    <font>
      <i/>
      <sz val="10"/>
      <name val="Calibri Light"/>
      <family val="2"/>
      <scheme val="major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u/>
      <sz val="9"/>
      <color indexed="18"/>
      <name val="Calibri"/>
      <family val="2"/>
      <scheme val="minor"/>
    </font>
    <font>
      <b/>
      <sz val="8"/>
      <color indexed="9"/>
      <name val="Calibri"/>
      <family val="2"/>
      <scheme val="minor"/>
    </font>
    <font>
      <sz val="8"/>
      <color indexed="9"/>
      <name val="Calibri"/>
      <family val="2"/>
      <scheme val="minor"/>
    </font>
    <font>
      <b/>
      <sz val="10"/>
      <color indexed="9"/>
      <name val="Calibri"/>
      <family val="2"/>
      <scheme val="minor"/>
    </font>
    <font>
      <u/>
      <sz val="8"/>
      <name val="Calibri"/>
      <family val="2"/>
      <scheme val="minor"/>
    </font>
    <font>
      <b/>
      <sz val="8"/>
      <name val="Calibri"/>
      <family val="2"/>
      <scheme val="minor"/>
    </font>
    <font>
      <sz val="18"/>
      <name val="Calibri"/>
      <family val="2"/>
      <scheme val="minor"/>
    </font>
    <font>
      <i/>
      <sz val="18"/>
      <name val="Calibri"/>
      <family val="2"/>
      <scheme val="minor"/>
    </font>
    <font>
      <sz val="11"/>
      <name val="Calibri"/>
      <family val="2"/>
      <scheme val="minor"/>
    </font>
    <font>
      <b/>
      <sz val="24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973BD"/>
        <bgColor indexed="64"/>
      </patternFill>
    </fill>
    <fill>
      <patternFill patternType="solid">
        <fgColor rgb="FF00A1E3"/>
        <bgColor indexed="64"/>
      </patternFill>
    </fill>
    <fill>
      <patternFill patternType="solid">
        <fgColor rgb="FFC4D8ED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70C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8">
    <xf numFmtId="0" fontId="0" fillId="0" borderId="0" xfId="0"/>
    <xf numFmtId="0" fontId="23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1" fillId="33" borderId="12" xfId="0" applyFont="1" applyFill="1" applyBorder="1" applyAlignment="1">
      <alignment horizontal="left" vertical="center" wrapText="1"/>
    </xf>
    <xf numFmtId="0" fontId="21" fillId="34" borderId="12" xfId="0" applyFont="1" applyFill="1" applyBorder="1" applyAlignment="1">
      <alignment horizontal="left" vertical="center" wrapText="1"/>
    </xf>
    <xf numFmtId="0" fontId="18" fillId="35" borderId="12" xfId="0" applyFont="1" applyFill="1" applyBorder="1" applyAlignment="1">
      <alignment horizontal="left" vertical="center" wrapText="1"/>
    </xf>
    <xf numFmtId="0" fontId="19" fillId="35" borderId="12" xfId="0" applyFont="1" applyFill="1" applyBorder="1" applyAlignment="1">
      <alignment horizontal="left" vertical="center" wrapText="1"/>
    </xf>
    <xf numFmtId="0" fontId="18" fillId="35" borderId="11" xfId="0" applyFont="1" applyFill="1" applyBorder="1" applyAlignment="1">
      <alignment horizontal="left" vertical="center" wrapText="1"/>
    </xf>
    <xf numFmtId="0" fontId="24" fillId="34" borderId="17" xfId="0" applyFont="1" applyFill="1" applyBorder="1" applyAlignment="1">
      <alignment horizontal="center" vertical="center" wrapText="1"/>
    </xf>
    <xf numFmtId="0" fontId="24" fillId="37" borderId="17" xfId="0" applyFont="1" applyFill="1" applyBorder="1" applyAlignment="1">
      <alignment horizontal="center" vertical="center" wrapText="1"/>
    </xf>
    <xf numFmtId="164" fontId="22" fillId="38" borderId="16" xfId="1" applyNumberFormat="1" applyFont="1" applyFill="1" applyBorder="1" applyAlignment="1">
      <alignment horizontal="left" vertical="center"/>
    </xf>
    <xf numFmtId="43" fontId="22" fillId="38" borderId="16" xfId="1" applyNumberFormat="1" applyFont="1" applyFill="1" applyBorder="1" applyAlignment="1">
      <alignment horizontal="left" vertical="center"/>
    </xf>
    <xf numFmtId="43" fontId="0" fillId="38" borderId="16" xfId="1" applyNumberFormat="1" applyFont="1" applyFill="1" applyBorder="1" applyAlignment="1">
      <alignment horizontal="left" vertical="center"/>
    </xf>
    <xf numFmtId="165" fontId="22" fillId="38" borderId="16" xfId="1" applyNumberFormat="1" applyFont="1" applyFill="1" applyBorder="1" applyAlignment="1">
      <alignment horizontal="left" vertical="center"/>
    </xf>
    <xf numFmtId="164" fontId="22" fillId="0" borderId="16" xfId="1" applyNumberFormat="1" applyFont="1" applyBorder="1" applyAlignment="1">
      <alignment horizontal="left" vertical="center"/>
    </xf>
    <xf numFmtId="164" fontId="22" fillId="36" borderId="16" xfId="1" applyNumberFormat="1" applyFont="1" applyFill="1" applyBorder="1" applyAlignment="1">
      <alignment horizontal="left" vertical="center"/>
    </xf>
    <xf numFmtId="43" fontId="22" fillId="0" borderId="16" xfId="1" applyNumberFormat="1" applyFont="1" applyBorder="1" applyAlignment="1">
      <alignment horizontal="left" vertical="center"/>
    </xf>
    <xf numFmtId="43" fontId="22" fillId="36" borderId="16" xfId="1" applyNumberFormat="1" applyFont="1" applyFill="1" applyBorder="1" applyAlignment="1">
      <alignment horizontal="left" vertical="center"/>
    </xf>
    <xf numFmtId="0" fontId="30" fillId="0" borderId="10" xfId="0" applyFont="1" applyBorder="1"/>
    <xf numFmtId="0" fontId="31" fillId="0" borderId="0" xfId="0" applyFont="1"/>
    <xf numFmtId="0" fontId="35" fillId="34" borderId="17" xfId="0" applyFont="1" applyFill="1" applyBorder="1" applyAlignment="1">
      <alignment horizontal="center" vertical="center" wrapText="1"/>
    </xf>
    <xf numFmtId="0" fontId="36" fillId="35" borderId="10" xfId="0" applyFont="1" applyFill="1" applyBorder="1" applyAlignment="1">
      <alignment vertical="top" wrapText="1"/>
    </xf>
    <xf numFmtId="166" fontId="30" fillId="39" borderId="10" xfId="0" applyNumberFormat="1" applyFont="1" applyFill="1" applyBorder="1" applyAlignment="1">
      <alignment horizontal="right"/>
    </xf>
    <xf numFmtId="166" fontId="30" fillId="0" borderId="10" xfId="0" applyNumberFormat="1" applyFont="1" applyBorder="1" applyAlignment="1">
      <alignment horizontal="right"/>
    </xf>
    <xf numFmtId="166" fontId="30" fillId="36" borderId="10" xfId="0" applyNumberFormat="1" applyFont="1" applyFill="1" applyBorder="1" applyAlignment="1">
      <alignment horizontal="right"/>
    </xf>
    <xf numFmtId="0" fontId="36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0" fontId="32" fillId="0" borderId="10" xfId="0" applyFont="1" applyBorder="1" applyAlignment="1">
      <alignment horizontal="left" wrapText="1"/>
    </xf>
    <xf numFmtId="0" fontId="33" fillId="34" borderId="12" xfId="0" applyFont="1" applyFill="1" applyBorder="1" applyAlignment="1">
      <alignment vertical="center" wrapText="1"/>
    </xf>
    <xf numFmtId="0" fontId="33" fillId="34" borderId="14" xfId="0" applyFont="1" applyFill="1" applyBorder="1" applyAlignment="1">
      <alignment vertical="center" wrapText="1"/>
    </xf>
    <xf numFmtId="166" fontId="30" fillId="0" borderId="15" xfId="0" applyNumberFormat="1" applyFont="1" applyFill="1" applyBorder="1" applyAlignment="1">
      <alignment horizontal="right"/>
    </xf>
    <xf numFmtId="0" fontId="31" fillId="38" borderId="0" xfId="0" applyFont="1" applyFill="1"/>
    <xf numFmtId="166" fontId="30" fillId="38" borderId="10" xfId="0" applyNumberFormat="1" applyFont="1" applyFill="1" applyBorder="1" applyAlignment="1">
      <alignment horizontal="right"/>
    </xf>
    <xf numFmtId="0" fontId="25" fillId="40" borderId="0" xfId="0" applyFont="1" applyFill="1" applyAlignment="1">
      <alignment horizontal="center"/>
    </xf>
    <xf numFmtId="0" fontId="25" fillId="38" borderId="0" xfId="0" applyFont="1" applyFill="1" applyAlignment="1">
      <alignment horizontal="center"/>
    </xf>
    <xf numFmtId="0" fontId="25" fillId="41" borderId="0" xfId="0" applyFont="1" applyFill="1" applyAlignment="1">
      <alignment horizontal="center"/>
    </xf>
    <xf numFmtId="0" fontId="25" fillId="42" borderId="0" xfId="0" applyFont="1" applyFill="1" applyAlignment="1">
      <alignment horizontal="center"/>
    </xf>
    <xf numFmtId="0" fontId="25" fillId="43" borderId="0" xfId="0" applyFont="1" applyFill="1" applyAlignment="1">
      <alignment horizontal="center"/>
    </xf>
    <xf numFmtId="0" fontId="25" fillId="37" borderId="0" xfId="0" applyFont="1" applyFill="1" applyAlignment="1">
      <alignment horizontal="center"/>
    </xf>
    <xf numFmtId="0" fontId="25" fillId="44" borderId="0" xfId="0" applyFont="1" applyFill="1" applyAlignment="1">
      <alignment horizontal="center"/>
    </xf>
    <xf numFmtId="0" fontId="20" fillId="33" borderId="12" xfId="0" applyFont="1" applyFill="1" applyBorder="1" applyAlignment="1">
      <alignment horizontal="left" vertical="center" wrapText="1"/>
    </xf>
    <xf numFmtId="0" fontId="20" fillId="33" borderId="14" xfId="0" applyFont="1" applyFill="1" applyBorder="1" applyAlignment="1">
      <alignment horizontal="left" vertical="center" wrapText="1"/>
    </xf>
    <xf numFmtId="0" fontId="20" fillId="33" borderId="13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8" fillId="38" borderId="0" xfId="0" applyFont="1" applyFill="1" applyAlignment="1">
      <alignment horizontal="center" vertical="center"/>
    </xf>
    <xf numFmtId="0" fontId="42" fillId="38" borderId="0" xfId="0" quotePrefix="1" applyFont="1" applyFill="1" applyAlignment="1">
      <alignment horizontal="right"/>
    </xf>
    <xf numFmtId="0" fontId="42" fillId="38" borderId="0" xfId="0" applyFont="1" applyFill="1" applyAlignment="1">
      <alignment horizontal="right"/>
    </xf>
    <xf numFmtId="0" fontId="33" fillId="33" borderId="12" xfId="0" applyFont="1" applyFill="1" applyBorder="1" applyAlignment="1">
      <alignment horizontal="right" vertical="top" wrapText="1"/>
    </xf>
    <xf numFmtId="0" fontId="33" fillId="33" borderId="14" xfId="0" applyFont="1" applyFill="1" applyBorder="1" applyAlignment="1">
      <alignment horizontal="right" vertical="top" wrapText="1"/>
    </xf>
    <xf numFmtId="0" fontId="34" fillId="33" borderId="12" xfId="0" applyFont="1" applyFill="1" applyBorder="1" applyAlignment="1">
      <alignment vertical="top" wrapText="1"/>
    </xf>
    <xf numFmtId="0" fontId="34" fillId="33" borderId="14" xfId="0" applyFont="1" applyFill="1" applyBorder="1" applyAlignment="1">
      <alignment vertical="top" wrapText="1"/>
    </xf>
    <xf numFmtId="0" fontId="34" fillId="33" borderId="13" xfId="0" applyFont="1" applyFill="1" applyBorder="1" applyAlignment="1">
      <alignment vertical="top" wrapText="1"/>
    </xf>
    <xf numFmtId="0" fontId="32" fillId="0" borderId="18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41" fillId="38" borderId="0" xfId="0" applyFont="1" applyFill="1" applyAlignment="1">
      <alignment horizontal="center"/>
    </xf>
    <xf numFmtId="0" fontId="21" fillId="33" borderId="12" xfId="0" applyFont="1" applyFill="1" applyBorder="1" applyAlignment="1">
      <alignment horizontal="right" vertical="top" wrapText="1"/>
    </xf>
    <xf numFmtId="0" fontId="21" fillId="33" borderId="14" xfId="0" applyFont="1" applyFill="1" applyBorder="1" applyAlignment="1">
      <alignment horizontal="right" vertical="top" wrapText="1"/>
    </xf>
    <xf numFmtId="0" fontId="21" fillId="33" borderId="13" xfId="0" applyFont="1" applyFill="1" applyBorder="1" applyAlignment="1">
      <alignment horizontal="right" vertical="top" wrapText="1"/>
    </xf>
    <xf numFmtId="0" fontId="20" fillId="33" borderId="12" xfId="0" applyFont="1" applyFill="1" applyBorder="1" applyAlignment="1">
      <alignment vertical="top" wrapText="1"/>
    </xf>
    <xf numFmtId="0" fontId="20" fillId="33" borderId="14" xfId="0" applyFont="1" applyFill="1" applyBorder="1" applyAlignment="1">
      <alignment vertical="top" wrapText="1"/>
    </xf>
    <xf numFmtId="0" fontId="20" fillId="33" borderId="13" xfId="0" applyFont="1" applyFill="1" applyBorder="1" applyAlignment="1">
      <alignment vertical="top" wrapText="1"/>
    </xf>
    <xf numFmtId="0" fontId="40" fillId="38" borderId="0" xfId="0" applyFont="1" applyFill="1" applyAlignment="1">
      <alignment horizontal="center" vertical="center"/>
    </xf>
    <xf numFmtId="0" fontId="33" fillId="34" borderId="12" xfId="0" applyFont="1" applyFill="1" applyBorder="1" applyAlignment="1">
      <alignment horizontal="right" vertical="center" wrapText="1"/>
    </xf>
    <xf numFmtId="0" fontId="33" fillId="34" borderId="14" xfId="0" applyFont="1" applyFill="1" applyBorder="1" applyAlignment="1">
      <alignment horizontal="right" vertical="center" wrapText="1"/>
    </xf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/>
    <cellStyle name="Neutrale" xfId="9" builtinId="28" customBuiltin="1"/>
    <cellStyle name="Normale" xfId="0" builtinId="0" customBuiltin="1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ContoProtezioneSociale!$A$59</c:f>
              <c:strCache>
                <c:ptCount val="1"/>
                <c:pt idx="0">
                  <c:v>vecchiaia e superstiti (pensioni escluse le invalidità)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7"/>
              <c:layout>
                <c:manualLayout>
                  <c:x val="-3.0856678846934632E-2"/>
                  <c:y val="-2.24466891133558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5C3-4E36-AF29-E4F4140334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ContoProtezioneSociale!$H$58:$Y$58</c:f>
              <c:strCach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strCache>
            </c:strRef>
          </c:cat>
          <c:val>
            <c:numRef>
              <c:f>ContoProtezioneSociale!$H$59:$Y$59</c:f>
              <c:numCache>
                <c:formatCode>_(* #,##0.00_);_(* \(#,##0.00\);_(* "-"??_);_(@_)</c:formatCode>
                <c:ptCount val="18"/>
                <c:pt idx="0">
                  <c:v>1</c:v>
                </c:pt>
                <c:pt idx="1">
                  <c:v>1.0191263957423067</c:v>
                </c:pt>
                <c:pt idx="2">
                  <c:v>1.0405343319805156</c:v>
                </c:pt>
                <c:pt idx="3">
                  <c:v>1.0455656391618249</c:v>
                </c:pt>
                <c:pt idx="4">
                  <c:v>1.0485955160199705</c:v>
                </c:pt>
                <c:pt idx="5">
                  <c:v>1.0694052700121739</c:v>
                </c:pt>
                <c:pt idx="6">
                  <c:v>1.0480851100974204</c:v>
                </c:pt>
                <c:pt idx="7">
                  <c:v>1.0523703224071983</c:v>
                </c:pt>
                <c:pt idx="8">
                  <c:v>1.0664960375004671</c:v>
                </c:pt>
                <c:pt idx="9">
                  <c:v>1.0893904967261978</c:v>
                </c:pt>
                <c:pt idx="10">
                  <c:v>1.0745426196044141</c:v>
                </c:pt>
                <c:pt idx="11">
                  <c:v>1.0521825206404687</c:v>
                </c:pt>
                <c:pt idx="12">
                  <c:v>1.0508334816466596</c:v>
                </c:pt>
                <c:pt idx="13">
                  <c:v>1.0274001773670116</c:v>
                </c:pt>
                <c:pt idx="14">
                  <c:v>1.0404781253993947</c:v>
                </c:pt>
                <c:pt idx="15">
                  <c:v>1.0526516715087471</c:v>
                </c:pt>
                <c:pt idx="16">
                  <c:v>1.0561746051613508</c:v>
                </c:pt>
                <c:pt idx="17">
                  <c:v>1.0795296659812472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C3-4E36-AF29-E4F41403344F}"/>
            </c:ext>
          </c:extLst>
        </c:ser>
        <c:ser>
          <c:idx val="1"/>
          <c:order val="1"/>
          <c:tx>
            <c:strRef>
              <c:f>ContoProtezioneSociale!$A$60</c:f>
              <c:strCache>
                <c:ptCount val="1"/>
                <c:pt idx="0">
                  <c:v>malattia (sanità e poco altro)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C3-4E36-AF29-E4F41403344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C3-4E36-AF29-E4F41403344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C3-4E36-AF29-E4F41403344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C3-4E36-AF29-E4F41403344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5C3-4E36-AF29-E4F41403344F}"/>
                </c:ext>
              </c:extLst>
            </c:dLbl>
            <c:dLbl>
              <c:idx val="5"/>
              <c:layout>
                <c:manualLayout>
                  <c:x val="-4.38489646772229E-2"/>
                  <c:y val="-2.6936026936026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5C3-4E36-AF29-E4F41403344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C3-4E36-AF29-E4F41403344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C3-4E36-AF29-E4F41403344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C3-4E36-AF29-E4F41403344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C3-4E36-AF29-E4F41403344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C3-4E36-AF29-E4F41403344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C3-4E36-AF29-E4F41403344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C3-4E36-AF29-E4F41403344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C3-4E36-AF29-E4F41403344F}"/>
                </c:ext>
              </c:extLst>
            </c:dLbl>
            <c:dLbl>
              <c:idx val="14"/>
              <c:layout>
                <c:manualLayout>
                  <c:x val="-3.4104750304506701E-2"/>
                  <c:y val="2.91806958473625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5C3-4E36-AF29-E4F41403344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C3-4E36-AF29-E4F41403344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C3-4E36-AF29-E4F41403344F}"/>
                </c:ext>
              </c:extLst>
            </c:dLbl>
            <c:dLbl>
              <c:idx val="17"/>
              <c:layout>
                <c:manualLayout>
                  <c:x val="-1.1909457765358532E-16"/>
                  <c:y val="-2.02020202020202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5C3-4E36-AF29-E4F4140334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ContoProtezioneSociale!$H$58:$Y$58</c:f>
              <c:strCach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strCache>
            </c:strRef>
          </c:cat>
          <c:val>
            <c:numRef>
              <c:f>ContoProtezioneSociale!$H$60:$Y$60</c:f>
              <c:numCache>
                <c:formatCode>_(* #,##0.00_);_(* \(#,##0.00\);_(* "-"??_);_(@_)</c:formatCode>
                <c:ptCount val="18"/>
                <c:pt idx="0">
                  <c:v>1</c:v>
                </c:pt>
                <c:pt idx="1">
                  <c:v>1.0296366288296159</c:v>
                </c:pt>
                <c:pt idx="2">
                  <c:v>1.0325644989935001</c:v>
                </c:pt>
                <c:pt idx="3">
                  <c:v>1.0983457693016161</c:v>
                </c:pt>
                <c:pt idx="4">
                  <c:v>1.1380467741016631</c:v>
                </c:pt>
                <c:pt idx="5">
                  <c:v>1.170190767317359</c:v>
                </c:pt>
                <c:pt idx="6">
                  <c:v>1.1430634708378415</c:v>
                </c:pt>
                <c:pt idx="7">
                  <c:v>1.1677772506237472</c:v>
                </c:pt>
                <c:pt idx="8">
                  <c:v>1.167289785324324</c:v>
                </c:pt>
                <c:pt idx="9">
                  <c:v>1.1653827154440115</c:v>
                </c:pt>
                <c:pt idx="10">
                  <c:v>1.1163302937033281</c:v>
                </c:pt>
                <c:pt idx="11">
                  <c:v>1.0619642417677013</c:v>
                </c:pt>
                <c:pt idx="12">
                  <c:v>1.0377078705718052</c:v>
                </c:pt>
                <c:pt idx="13">
                  <c:v>1.0270072590360959</c:v>
                </c:pt>
                <c:pt idx="14">
                  <c:v>1.0221142322612553</c:v>
                </c:pt>
                <c:pt idx="15">
                  <c:v>1.0362079009115963</c:v>
                </c:pt>
                <c:pt idx="16">
                  <c:v>1.0385449679353547</c:v>
                </c:pt>
                <c:pt idx="17">
                  <c:v>1.0599346728007366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C3-4E36-AF29-E4F414033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4371760"/>
        <c:axId val="176220144"/>
      </c:lineChart>
      <c:catAx>
        <c:axId val="198437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76220144"/>
        <c:crosses val="autoZero"/>
        <c:auto val="1"/>
        <c:lblAlgn val="ctr"/>
        <c:lblOffset val="100"/>
        <c:noMultiLvlLbl val="0"/>
      </c:catAx>
      <c:valAx>
        <c:axId val="176220144"/>
        <c:scaling>
          <c:orientation val="minMax"/>
          <c:min val="0.95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it-IT"/>
          </a:p>
        </c:txPr>
        <c:crossAx val="1984371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5">
          <a:lumMod val="20000"/>
          <a:lumOff val="80000"/>
        </a:schemeClr>
      </a:solidFill>
      <a:round/>
    </a:ln>
    <a:effectLst/>
  </c:spPr>
  <c:txPr>
    <a:bodyPr/>
    <a:lstStyle/>
    <a:p>
      <a:pPr>
        <a:defRPr sz="1600">
          <a:latin typeface="+mj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ContoProtezioneSociale!$A$61</c:f>
              <c:strCache>
                <c:ptCount val="1"/>
                <c:pt idx="0">
                  <c:v>invalidità (pensioni assistenziali et altro)</c:v>
                </c:pt>
              </c:strCache>
            </c:strRef>
          </c:tx>
          <c:spPr>
            <a:ln w="28575" cap="rnd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ContoProtezioneSociale!$H$58:$Y$58</c:f>
              <c:strCach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strCache>
            </c:strRef>
          </c:cat>
          <c:val>
            <c:numRef>
              <c:f>ContoProtezioneSociale!$H$61:$Y$61</c:f>
              <c:numCache>
                <c:formatCode>_(* #,##0.00_);_(* \(#,##0.00\);_(* "-"??_);_(@_)</c:formatCode>
                <c:ptCount val="18"/>
                <c:pt idx="0">
                  <c:v>1</c:v>
                </c:pt>
                <c:pt idx="1">
                  <c:v>1.1667815499578145</c:v>
                </c:pt>
                <c:pt idx="2">
                  <c:v>1.2044050301119382</c:v>
                </c:pt>
                <c:pt idx="3">
                  <c:v>1.2098993705923569</c:v>
                </c:pt>
                <c:pt idx="4">
                  <c:v>1.1884005746156605</c:v>
                </c:pt>
                <c:pt idx="5">
                  <c:v>1.2129868959511454</c:v>
                </c:pt>
                <c:pt idx="6">
                  <c:v>1.2494233899364895</c:v>
                </c:pt>
                <c:pt idx="7">
                  <c:v>1.262972004435464</c:v>
                </c:pt>
                <c:pt idx="8">
                  <c:v>1.3251482395765939</c:v>
                </c:pt>
                <c:pt idx="9">
                  <c:v>1.3079263123222344</c:v>
                </c:pt>
                <c:pt idx="10">
                  <c:v>1.2362524197253684</c:v>
                </c:pt>
                <c:pt idx="11">
                  <c:v>1.2922949558436467</c:v>
                </c:pt>
                <c:pt idx="12">
                  <c:v>1.29099733584306</c:v>
                </c:pt>
                <c:pt idx="13">
                  <c:v>1.2937582463003889</c:v>
                </c:pt>
                <c:pt idx="14">
                  <c:v>1.264045634527045</c:v>
                </c:pt>
                <c:pt idx="15">
                  <c:v>1.2806396322926752</c:v>
                </c:pt>
                <c:pt idx="16">
                  <c:v>1.2590713284749633</c:v>
                </c:pt>
                <c:pt idx="17">
                  <c:v>1.2894075313233704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68-4BC8-A53F-A11FD70A8F9C}"/>
            </c:ext>
          </c:extLst>
        </c:ser>
        <c:ser>
          <c:idx val="3"/>
          <c:order val="1"/>
          <c:tx>
            <c:strRef>
              <c:f>ContoProtezioneSociale!$A$62</c:f>
              <c:strCache>
                <c:ptCount val="1"/>
                <c:pt idx="0">
                  <c:v>disoccupazione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strRef>
              <c:f>ContoProtezioneSociale!$H$58:$Y$58</c:f>
              <c:strCach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strCache>
            </c:strRef>
          </c:cat>
          <c:val>
            <c:numRef>
              <c:f>ContoProtezioneSociale!$H$62:$Y$62</c:f>
              <c:numCache>
                <c:formatCode>_(* #,##0.00_);_(* \(#,##0.00\);_(* "-"??_);_(@_)</c:formatCode>
                <c:ptCount val="18"/>
                <c:pt idx="0">
                  <c:v>1</c:v>
                </c:pt>
                <c:pt idx="1">
                  <c:v>1.0833551741488077</c:v>
                </c:pt>
                <c:pt idx="2">
                  <c:v>1.1344295956811741</c:v>
                </c:pt>
                <c:pt idx="3">
                  <c:v>1.2098413241082788</c:v>
                </c:pt>
                <c:pt idx="4">
                  <c:v>1.2842940843634465</c:v>
                </c:pt>
                <c:pt idx="5">
                  <c:v>1.3186402222722222</c:v>
                </c:pt>
                <c:pt idx="6">
                  <c:v>3.0028763625912407</c:v>
                </c:pt>
                <c:pt idx="7">
                  <c:v>3.113438575060373</c:v>
                </c:pt>
                <c:pt idx="8">
                  <c:v>3.8834626509968491</c:v>
                </c:pt>
                <c:pt idx="9">
                  <c:v>3.7787842663460007</c:v>
                </c:pt>
                <c:pt idx="10">
                  <c:v>3.8087981328433229</c:v>
                </c:pt>
                <c:pt idx="11">
                  <c:v>3.9047093091748</c:v>
                </c:pt>
                <c:pt idx="12">
                  <c:v>4.2427249905608262</c:v>
                </c:pt>
                <c:pt idx="13">
                  <c:v>4.1351100367766893</c:v>
                </c:pt>
                <c:pt idx="14">
                  <c:v>4.0998257839843069</c:v>
                </c:pt>
                <c:pt idx="15">
                  <c:v>3.9916921896948052</c:v>
                </c:pt>
                <c:pt idx="16">
                  <c:v>3.9172839000020945</c:v>
                </c:pt>
                <c:pt idx="17">
                  <c:v>3.9812029334376393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68-4BC8-A53F-A11FD70A8F9C}"/>
            </c:ext>
          </c:extLst>
        </c:ser>
        <c:ser>
          <c:idx val="4"/>
          <c:order val="2"/>
          <c:tx>
            <c:strRef>
              <c:f>ContoProtezioneSociale!$A$63</c:f>
              <c:strCache>
                <c:ptCount val="1"/>
                <c:pt idx="0">
                  <c:v>altro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ContoProtezioneSociale!$H$58:$Y$58</c:f>
              <c:strCach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strCache>
            </c:strRef>
          </c:cat>
          <c:val>
            <c:numRef>
              <c:f>ContoProtezioneSociale!$H$63:$Y$63</c:f>
              <c:numCache>
                <c:formatCode>_(* #,##0.00_);_(* \(#,##0.00\);_(* "-"??_);_(@_)</c:formatCode>
                <c:ptCount val="18"/>
                <c:pt idx="0">
                  <c:v>1</c:v>
                </c:pt>
                <c:pt idx="1">
                  <c:v>0.99044264837479845</c:v>
                </c:pt>
                <c:pt idx="2">
                  <c:v>1.0416744577984252</c:v>
                </c:pt>
                <c:pt idx="3">
                  <c:v>1.0602807820079034</c:v>
                </c:pt>
                <c:pt idx="4">
                  <c:v>1.0494596837233592</c:v>
                </c:pt>
                <c:pt idx="5">
                  <c:v>1.1198865517395484</c:v>
                </c:pt>
                <c:pt idx="6">
                  <c:v>1.2102375260095937</c:v>
                </c:pt>
                <c:pt idx="7">
                  <c:v>1.2199094537166397</c:v>
                </c:pt>
                <c:pt idx="8">
                  <c:v>1.3164258889409961</c:v>
                </c:pt>
                <c:pt idx="9">
                  <c:v>1.2125062852558772</c:v>
                </c:pt>
                <c:pt idx="10">
                  <c:v>1.2149144086958588</c:v>
                </c:pt>
                <c:pt idx="11">
                  <c:v>1.1659754539611333</c:v>
                </c:pt>
                <c:pt idx="12">
                  <c:v>1.1740683319705456</c:v>
                </c:pt>
                <c:pt idx="13">
                  <c:v>1.4766542577158237</c:v>
                </c:pt>
                <c:pt idx="14">
                  <c:v>1.5638035986404137</c:v>
                </c:pt>
                <c:pt idx="15">
                  <c:v>1.6663014002911556</c:v>
                </c:pt>
                <c:pt idx="16">
                  <c:v>1.7755274941045631</c:v>
                </c:pt>
                <c:pt idx="17">
                  <c:v>1.8599823075234709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B68-4BC8-A53F-A11FD70A8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4371760"/>
        <c:axId val="176220144"/>
      </c:lineChart>
      <c:catAx>
        <c:axId val="198437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76220144"/>
        <c:crosses val="autoZero"/>
        <c:auto val="1"/>
        <c:lblAlgn val="ctr"/>
        <c:lblOffset val="100"/>
        <c:noMultiLvlLbl val="0"/>
      </c:catAx>
      <c:valAx>
        <c:axId val="176220144"/>
        <c:scaling>
          <c:orientation val="minMax"/>
          <c:min val="0.95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984371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5">
          <a:lumMod val="20000"/>
          <a:lumOff val="80000"/>
        </a:schemeClr>
      </a:solidFill>
      <a:round/>
    </a:ln>
    <a:effectLst/>
  </c:spPr>
  <c:txPr>
    <a:bodyPr/>
    <a:lstStyle/>
    <a:p>
      <a:pPr>
        <a:defRPr sz="1600"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'Oecd-Health'!$B$28</c:f>
              <c:strCache>
                <c:ptCount val="1"/>
                <c:pt idx="0">
                  <c:v>FRA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'Oecd-Health'!$C$27:$AC$27</c:f>
              <c:strCache>
                <c:ptCount val="27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</c:strCache>
            </c:strRef>
          </c:cat>
          <c:val>
            <c:numRef>
              <c:f>'Oecd-Health'!$C$28:$AC$28</c:f>
              <c:numCache>
                <c:formatCode>#,##0.0_ ;\-#,##0.0\ </c:formatCode>
                <c:ptCount val="27"/>
                <c:pt idx="0">
                  <c:v>1</c:v>
                </c:pt>
                <c:pt idx="1">
                  <c:v>1</c:v>
                </c:pt>
                <c:pt idx="2">
                  <c:v>1.0285438280073786</c:v>
                </c:pt>
                <c:pt idx="3">
                  <c:v>1.0719507718166594</c:v>
                </c:pt>
                <c:pt idx="4">
                  <c:v>1.1109655230294653</c:v>
                </c:pt>
                <c:pt idx="5">
                  <c:v>1.1226159951630501</c:v>
                </c:pt>
                <c:pt idx="6">
                  <c:v>1.3413315428853958</c:v>
                </c:pt>
                <c:pt idx="7">
                  <c:v>1.3537510626502625</c:v>
                </c:pt>
                <c:pt idx="8">
                  <c:v>1.3645154457535953</c:v>
                </c:pt>
                <c:pt idx="9">
                  <c:v>1.3915777009301078</c:v>
                </c:pt>
                <c:pt idx="10">
                  <c:v>1.4308328152110428</c:v>
                </c:pt>
                <c:pt idx="11">
                  <c:v>1.4646589213807231</c:v>
                </c:pt>
                <c:pt idx="12">
                  <c:v>1.502325698237585</c:v>
                </c:pt>
                <c:pt idx="13">
                  <c:v>1.562732191580213</c:v>
                </c:pt>
                <c:pt idx="14">
                  <c:v>1.5658500602620471</c:v>
                </c:pt>
                <c:pt idx="15">
                  <c:v>1.6110868464308368</c:v>
                </c:pt>
                <c:pt idx="16">
                  <c:v>1.6315622400467706</c:v>
                </c:pt>
                <c:pt idx="17">
                  <c:v>1.6549185648783311</c:v>
                </c:pt>
                <c:pt idx="18">
                  <c:v>1.6694048644689146</c:v>
                </c:pt>
                <c:pt idx="19">
                  <c:v>1.680666530784457</c:v>
                </c:pt>
                <c:pt idx="20">
                  <c:v>1.7454189710976256</c:v>
                </c:pt>
                <c:pt idx="21">
                  <c:v>1.7548268158402116</c:v>
                </c:pt>
                <c:pt idx="22">
                  <c:v>1.7775060133587055</c:v>
                </c:pt>
                <c:pt idx="23">
                  <c:v>1.7935777957050945</c:v>
                </c:pt>
                <c:pt idx="24">
                  <c:v>1.8176980297650549</c:v>
                </c:pt>
                <c:pt idx="25">
                  <c:v>1.8562292001733354</c:v>
                </c:pt>
                <c:pt idx="26">
                  <c:v>1.8548001532385925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5-492B-B99B-F60A1411F7D9}"/>
            </c:ext>
          </c:extLst>
        </c:ser>
        <c:ser>
          <c:idx val="1"/>
          <c:order val="1"/>
          <c:tx>
            <c:strRef>
              <c:f>'Oecd-Health'!$B$29</c:f>
              <c:strCache>
                <c:ptCount val="1"/>
                <c:pt idx="0">
                  <c:v>GER</c:v>
                </c:pt>
              </c:strCache>
            </c:strRef>
          </c:tx>
          <c:spPr>
            <a:ln w="28575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'Oecd-Health'!$C$27:$AC$27</c:f>
              <c:strCache>
                <c:ptCount val="27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</c:strCache>
            </c:strRef>
          </c:cat>
          <c:val>
            <c:numRef>
              <c:f>'Oecd-Health'!$C$29:$AC$29</c:f>
              <c:numCache>
                <c:formatCode>#,##0.0_ ;\-#,##0.0\ </c:formatCode>
                <c:ptCount val="27"/>
                <c:pt idx="0">
                  <c:v>1</c:v>
                </c:pt>
                <c:pt idx="1">
                  <c:v>1.0328162371559726</c:v>
                </c:pt>
                <c:pt idx="2">
                  <c:v>1.0060725158898913</c:v>
                </c:pt>
                <c:pt idx="3">
                  <c:v>1.1508662654251836</c:v>
                </c:pt>
                <c:pt idx="4">
                  <c:v>1.1212721693737409</c:v>
                </c:pt>
                <c:pt idx="5">
                  <c:v>1.1806120620954548</c:v>
                </c:pt>
                <c:pt idx="6">
                  <c:v>1.2108588700200156</c:v>
                </c:pt>
                <c:pt idx="7">
                  <c:v>1.2485360141760238</c:v>
                </c:pt>
                <c:pt idx="8">
                  <c:v>1.2350825645588432</c:v>
                </c:pt>
                <c:pt idx="9">
                  <c:v>1.2539782738765048</c:v>
                </c:pt>
                <c:pt idx="10">
                  <c:v>1.3098235631980288</c:v>
                </c:pt>
                <c:pt idx="11">
                  <c:v>1.3219995339198094</c:v>
                </c:pt>
                <c:pt idx="12">
                  <c:v>1.3495975691971893</c:v>
                </c:pt>
                <c:pt idx="13">
                  <c:v>1.3752205023386348</c:v>
                </c:pt>
                <c:pt idx="14">
                  <c:v>1.3894773664173754</c:v>
                </c:pt>
                <c:pt idx="15">
                  <c:v>1.3437256574150915</c:v>
                </c:pt>
                <c:pt idx="16">
                  <c:v>1.3712243886689619</c:v>
                </c:pt>
                <c:pt idx="17">
                  <c:v>1.4028240267831436</c:v>
                </c:pt>
                <c:pt idx="18">
                  <c:v>1.4314635067693908</c:v>
                </c:pt>
                <c:pt idx="19">
                  <c:v>1.4796464177944826</c:v>
                </c:pt>
                <c:pt idx="20">
                  <c:v>1.5407638026354988</c:v>
                </c:pt>
                <c:pt idx="21">
                  <c:v>1.583287881366124</c:v>
                </c:pt>
                <c:pt idx="22">
                  <c:v>1.592114462109028</c:v>
                </c:pt>
                <c:pt idx="23">
                  <c:v>1.6023003602390684</c:v>
                </c:pt>
                <c:pt idx="24">
                  <c:v>1.6415523963458116</c:v>
                </c:pt>
                <c:pt idx="25">
                  <c:v>1.6883126150541907</c:v>
                </c:pt>
                <c:pt idx="26">
                  <c:v>1.7130258434978571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5-492B-B99B-F60A1411F7D9}"/>
            </c:ext>
          </c:extLst>
        </c:ser>
        <c:ser>
          <c:idx val="2"/>
          <c:order val="2"/>
          <c:tx>
            <c:strRef>
              <c:f>'Oecd-Health'!$B$30</c:f>
              <c:strCache>
                <c:ptCount val="1"/>
                <c:pt idx="0">
                  <c:v>ITA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'Oecd-Health'!$C$27:$AC$27</c:f>
              <c:strCache>
                <c:ptCount val="27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</c:strCache>
            </c:strRef>
          </c:cat>
          <c:val>
            <c:numRef>
              <c:f>'Oecd-Health'!$C$30:$AC$30</c:f>
              <c:numCache>
                <c:formatCode>#,##0.0_ ;\-#,##0.0\ </c:formatCode>
                <c:ptCount val="27"/>
                <c:pt idx="0">
                  <c:v>1</c:v>
                </c:pt>
                <c:pt idx="1">
                  <c:v>1.0908532043856098</c:v>
                </c:pt>
                <c:pt idx="2">
                  <c:v>1.1413180429958267</c:v>
                </c:pt>
                <c:pt idx="3">
                  <c:v>1.1250978590905227</c:v>
                </c:pt>
                <c:pt idx="4">
                  <c:v>1.0788696688207298</c:v>
                </c:pt>
                <c:pt idx="5">
                  <c:v>1.047384735631367</c:v>
                </c:pt>
                <c:pt idx="6">
                  <c:v>0.996860896078404</c:v>
                </c:pt>
                <c:pt idx="7">
                  <c:v>1.0236504961788959</c:v>
                </c:pt>
                <c:pt idx="8">
                  <c:v>1.0800046439451709</c:v>
                </c:pt>
                <c:pt idx="9">
                  <c:v>1.0938273594350121</c:v>
                </c:pt>
                <c:pt idx="10">
                  <c:v>1.126751154324896</c:v>
                </c:pt>
                <c:pt idx="11">
                  <c:v>1.2354321597009603</c:v>
                </c:pt>
                <c:pt idx="12">
                  <c:v>1.3229204070938165</c:v>
                </c:pt>
                <c:pt idx="13">
                  <c:v>1.3506330864598544</c:v>
                </c:pt>
                <c:pt idx="14">
                  <c:v>1.3455875542269415</c:v>
                </c:pt>
                <c:pt idx="15">
                  <c:v>1.4311528784212617</c:v>
                </c:pt>
                <c:pt idx="16">
                  <c:v>1.4905141710113776</c:v>
                </c:pt>
                <c:pt idx="17">
                  <c:v>1.5372479930163185</c:v>
                </c:pt>
                <c:pt idx="18">
                  <c:v>1.4909322529605149</c:v>
                </c:pt>
                <c:pt idx="19">
                  <c:v>1.5392159599453383</c:v>
                </c:pt>
                <c:pt idx="20">
                  <c:v>1.5289878610318439</c:v>
                </c:pt>
                <c:pt idx="21">
                  <c:v>1.5472185179216948</c:v>
                </c:pt>
                <c:pt idx="22">
                  <c:v>1.5014718514749599</c:v>
                </c:pt>
                <c:pt idx="23">
                  <c:v>1.4555494510374649</c:v>
                </c:pt>
                <c:pt idx="24">
                  <c:v>1.4211170083857469</c:v>
                </c:pt>
                <c:pt idx="25">
                  <c:v>1.4210503944181303</c:v>
                </c:pt>
                <c:pt idx="26">
                  <c:v>1.4118919254989386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5-492B-B99B-F60A1411F7D9}"/>
            </c:ext>
          </c:extLst>
        </c:ser>
        <c:ser>
          <c:idx val="3"/>
          <c:order val="3"/>
          <c:tx>
            <c:strRef>
              <c:f>'Oecd-Health'!$B$31</c:f>
              <c:strCache>
                <c:ptCount val="1"/>
                <c:pt idx="0">
                  <c:v>SPA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'Oecd-Health'!$C$27:$AC$27</c:f>
              <c:strCache>
                <c:ptCount val="27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</c:strCache>
            </c:strRef>
          </c:cat>
          <c:val>
            <c:numRef>
              <c:f>'Oecd-Health'!$C$31:$AC$31</c:f>
              <c:numCache>
                <c:formatCode>#,##0.0_ ;\-#,##0.0\ </c:formatCode>
                <c:ptCount val="27"/>
                <c:pt idx="0">
                  <c:v>1</c:v>
                </c:pt>
                <c:pt idx="1">
                  <c:v>1.104737125677741</c:v>
                </c:pt>
                <c:pt idx="2">
                  <c:v>1.1466443941041804</c:v>
                </c:pt>
                <c:pt idx="3">
                  <c:v>1.2236670011556896</c:v>
                </c:pt>
                <c:pt idx="4">
                  <c:v>1.2496700175656812</c:v>
                </c:pt>
                <c:pt idx="5">
                  <c:v>1.2514946852298059</c:v>
                </c:pt>
                <c:pt idx="6">
                  <c:v>1.2522978594705461</c:v>
                </c:pt>
                <c:pt idx="7">
                  <c:v>1.2869294909157187</c:v>
                </c:pt>
                <c:pt idx="8">
                  <c:v>1.3074014208773226</c:v>
                </c:pt>
                <c:pt idx="9">
                  <c:v>1.3454861006791929</c:v>
                </c:pt>
                <c:pt idx="10">
                  <c:v>1.3985937440538065</c:v>
                </c:pt>
                <c:pt idx="11">
                  <c:v>1.4353274487300434</c:v>
                </c:pt>
                <c:pt idx="12">
                  <c:v>1.471025639484927</c:v>
                </c:pt>
                <c:pt idx="13">
                  <c:v>1.4939481521985141</c:v>
                </c:pt>
                <c:pt idx="14">
                  <c:v>1.6816265379985538</c:v>
                </c:pt>
                <c:pt idx="15">
                  <c:v>1.7346760964530143</c:v>
                </c:pt>
                <c:pt idx="16">
                  <c:v>1.7865739711458151</c:v>
                </c:pt>
                <c:pt idx="17">
                  <c:v>1.8660982356204769</c:v>
                </c:pt>
                <c:pt idx="18">
                  <c:v>1.9256803446638986</c:v>
                </c:pt>
                <c:pt idx="19">
                  <c:v>2.0514872743951655</c:v>
                </c:pt>
                <c:pt idx="20">
                  <c:v>2.178291662410444</c:v>
                </c:pt>
                <c:pt idx="21">
                  <c:v>2.1597054894255399</c:v>
                </c:pt>
                <c:pt idx="22">
                  <c:v>2.1179664669747167</c:v>
                </c:pt>
                <c:pt idx="23">
                  <c:v>2.0064514319935745</c:v>
                </c:pt>
                <c:pt idx="24">
                  <c:v>1.9370900256174528</c:v>
                </c:pt>
                <c:pt idx="25">
                  <c:v>1.9520619145190268</c:v>
                </c:pt>
                <c:pt idx="26">
                  <c:v>2.0681456289094653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5-492B-B99B-F60A1411F7D9}"/>
            </c:ext>
          </c:extLst>
        </c:ser>
        <c:ser>
          <c:idx val="4"/>
          <c:order val="4"/>
          <c:tx>
            <c:strRef>
              <c:f>'Oecd-Health'!$B$32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chemeClr val="tx2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'Oecd-Health'!$C$27:$AC$27</c:f>
              <c:strCache>
                <c:ptCount val="27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</c:strCache>
            </c:strRef>
          </c:cat>
          <c:val>
            <c:numRef>
              <c:f>'Oecd-Health'!$C$32:$AC$32</c:f>
              <c:numCache>
                <c:formatCode>#,##0.0_ ;\-#,##0.0\ </c:formatCode>
                <c:ptCount val="27"/>
                <c:pt idx="0">
                  <c:v>1</c:v>
                </c:pt>
                <c:pt idx="1">
                  <c:v>1.0178983190715185</c:v>
                </c:pt>
                <c:pt idx="2">
                  <c:v>1.0807820598722371</c:v>
                </c:pt>
                <c:pt idx="3">
                  <c:v>1.1758584930979146</c:v>
                </c:pt>
                <c:pt idx="4">
                  <c:v>1.2289108014306243</c:v>
                </c:pt>
                <c:pt idx="5">
                  <c:v>1.2499648551392744</c:v>
                </c:pt>
                <c:pt idx="6">
                  <c:v>1.2008533354754962</c:v>
                </c:pt>
                <c:pt idx="7">
                  <c:v>1.2362264095827713</c:v>
                </c:pt>
                <c:pt idx="8">
                  <c:v>1.1818714592693886</c:v>
                </c:pt>
                <c:pt idx="9">
                  <c:v>1.2498407070598265</c:v>
                </c:pt>
                <c:pt idx="10">
                  <c:v>1.3382943879590969</c:v>
                </c:pt>
                <c:pt idx="11">
                  <c:v>1.4116613386449237</c:v>
                </c:pt>
                <c:pt idx="12">
                  <c:v>1.5215780316322005</c:v>
                </c:pt>
                <c:pt idx="13">
                  <c:v>1.6237564652850933</c:v>
                </c:pt>
                <c:pt idx="14">
                  <c:v>1.7352752162093577</c:v>
                </c:pt>
                <c:pt idx="15">
                  <c:v>1.8517188119028798</c:v>
                </c:pt>
                <c:pt idx="16">
                  <c:v>1.9393655302857415</c:v>
                </c:pt>
                <c:pt idx="17">
                  <c:v>2.0370463346192396</c:v>
                </c:pt>
                <c:pt idx="18">
                  <c:v>2.0777112206129629</c:v>
                </c:pt>
                <c:pt idx="19">
                  <c:v>2.1543690082576732</c:v>
                </c:pt>
                <c:pt idx="20">
                  <c:v>2.2935618266564184</c:v>
                </c:pt>
                <c:pt idx="21">
                  <c:v>2.2853333649789227</c:v>
                </c:pt>
                <c:pt idx="22">
                  <c:v>2.2760797687924592</c:v>
                </c:pt>
                <c:pt idx="23">
                  <c:v>2.2747515669130767</c:v>
                </c:pt>
                <c:pt idx="24">
                  <c:v>2.5949084681770134</c:v>
                </c:pt>
                <c:pt idx="25">
                  <c:v>2.6507696268072221</c:v>
                </c:pt>
                <c:pt idx="26">
                  <c:v>2.698322905503229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5-492B-B99B-F60A1411F7D9}"/>
            </c:ext>
          </c:extLst>
        </c:ser>
        <c:ser>
          <c:idx val="5"/>
          <c:order val="5"/>
          <c:tx>
            <c:strRef>
              <c:f>'Oecd-Health'!$B$33</c:f>
              <c:strCache>
                <c:ptCount val="1"/>
                <c:pt idx="0">
                  <c:v>US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'Oecd-Health'!$C$27:$AC$27</c:f>
              <c:strCache>
                <c:ptCount val="27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</c:strCache>
            </c:strRef>
          </c:cat>
          <c:val>
            <c:numRef>
              <c:f>'Oecd-Health'!$C$33:$AC$33</c:f>
              <c:numCache>
                <c:formatCode>#,##0.0_ ;\-#,##0.0\ </c:formatCode>
                <c:ptCount val="27"/>
                <c:pt idx="0">
                  <c:v>1</c:v>
                </c:pt>
                <c:pt idx="1">
                  <c:v>1.0723472969840657</c:v>
                </c:pt>
                <c:pt idx="2">
                  <c:v>1.1637163313440604</c:v>
                </c:pt>
                <c:pt idx="3">
                  <c:v>1.252848805564541</c:v>
                </c:pt>
                <c:pt idx="4">
                  <c:v>1.3304168950682689</c:v>
                </c:pt>
                <c:pt idx="5">
                  <c:v>1.4052299608666541</c:v>
                </c:pt>
                <c:pt idx="6">
                  <c:v>1.453248855409357</c:v>
                </c:pt>
                <c:pt idx="7">
                  <c:v>1.4854826973276851</c:v>
                </c:pt>
                <c:pt idx="8">
                  <c:v>1.5159745533174891</c:v>
                </c:pt>
                <c:pt idx="9">
                  <c:v>1.5207046455755946</c:v>
                </c:pt>
                <c:pt idx="10">
                  <c:v>1.5586680587058297</c:v>
                </c:pt>
                <c:pt idx="11">
                  <c:v>1.6191571964744478</c:v>
                </c:pt>
                <c:pt idx="12">
                  <c:v>1.7417541372165803</c:v>
                </c:pt>
                <c:pt idx="13">
                  <c:v>1.8564669452036311</c:v>
                </c:pt>
                <c:pt idx="14">
                  <c:v>1.9514452091190186</c:v>
                </c:pt>
                <c:pt idx="15">
                  <c:v>2.0367973543508002</c:v>
                </c:pt>
                <c:pt idx="16">
                  <c:v>2.0951984333748492</c:v>
                </c:pt>
                <c:pt idx="17">
                  <c:v>2.1822099202805774</c:v>
                </c:pt>
                <c:pt idx="18">
                  <c:v>2.2376164363926558</c:v>
                </c:pt>
                <c:pt idx="19">
                  <c:v>2.3149953480323888</c:v>
                </c:pt>
                <c:pt idx="20">
                  <c:v>2.4224896969086531</c:v>
                </c:pt>
                <c:pt idx="21">
                  <c:v>2.4890409198822061</c:v>
                </c:pt>
                <c:pt idx="22">
                  <c:v>2.5068630242502778</c:v>
                </c:pt>
                <c:pt idx="23">
                  <c:v>2.5416840187318366</c:v>
                </c:pt>
                <c:pt idx="24">
                  <c:v>2.5837589835273214</c:v>
                </c:pt>
                <c:pt idx="25">
                  <c:v>2.6919667847575588</c:v>
                </c:pt>
                <c:pt idx="26">
                  <c:v>2.806447155778609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715-492B-B99B-F60A1411F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6768512"/>
        <c:axId val="176217648"/>
      </c:lineChart>
      <c:catAx>
        <c:axId val="2567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6217648"/>
        <c:crosses val="autoZero"/>
        <c:auto val="1"/>
        <c:lblAlgn val="ctr"/>
        <c:lblOffset val="100"/>
        <c:noMultiLvlLbl val="0"/>
      </c:catAx>
      <c:valAx>
        <c:axId val="176217648"/>
        <c:scaling>
          <c:orientation val="minMax"/>
          <c:max val="2.9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\-#,##0.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5676851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>
          <a:lumMod val="20000"/>
          <a:lumOff val="80000"/>
        </a:schemeClr>
      </a:solidFill>
      <a:round/>
    </a:ln>
    <a:effectLst/>
  </c:spPr>
  <c:txPr>
    <a:bodyPr/>
    <a:lstStyle/>
    <a:p>
      <a:pPr>
        <a:defRPr sz="12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630195385240706E-2"/>
          <c:y val="4.0308739185379604E-2"/>
          <c:w val="0.92556468256593971"/>
          <c:h val="0.8419486730825313"/>
        </c:manualLayout>
      </c:layout>
      <c:lineChart>
        <c:grouping val="standard"/>
        <c:varyColors val="0"/>
        <c:ser>
          <c:idx val="0"/>
          <c:order val="0"/>
          <c:tx>
            <c:strRef>
              <c:f>'Oecd-Health'!$B$9</c:f>
              <c:strCache>
                <c:ptCount val="1"/>
                <c:pt idx="0">
                  <c:v>FRA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'Oecd-Health'!$C$8:$AC$8</c:f>
              <c:strCache>
                <c:ptCount val="27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</c:strCache>
            </c:strRef>
          </c:cat>
          <c:val>
            <c:numRef>
              <c:f>'Oecd-Health'!$C$9:$AC$9</c:f>
              <c:numCache>
                <c:formatCode>#,##0.0_ ;\-#,##0.0\ </c:formatCode>
                <c:ptCount val="27"/>
                <c:pt idx="0">
                  <c:v>1751.5170000000001</c:v>
                </c:pt>
                <c:pt idx="1">
                  <c:v>1751.5170000000001</c:v>
                </c:pt>
                <c:pt idx="2">
                  <c:v>1801.5119999999999</c:v>
                </c:pt>
                <c:pt idx="3">
                  <c:v>1877.54</c:v>
                </c:pt>
                <c:pt idx="4">
                  <c:v>1945.875</c:v>
                </c:pt>
                <c:pt idx="5">
                  <c:v>1966.2809999999999</c:v>
                </c:pt>
                <c:pt idx="6">
                  <c:v>2349.3649999999998</c:v>
                </c:pt>
                <c:pt idx="7">
                  <c:v>2371.1179999999999</c:v>
                </c:pt>
                <c:pt idx="8">
                  <c:v>2389.9720000000002</c:v>
                </c:pt>
                <c:pt idx="9">
                  <c:v>2437.3719999999998</c:v>
                </c:pt>
                <c:pt idx="10">
                  <c:v>2506.1280000000002</c:v>
                </c:pt>
                <c:pt idx="11">
                  <c:v>2565.375</c:v>
                </c:pt>
                <c:pt idx="12">
                  <c:v>2631.3490000000002</c:v>
                </c:pt>
                <c:pt idx="13">
                  <c:v>2737.152</c:v>
                </c:pt>
                <c:pt idx="14">
                  <c:v>2742.6129999999998</c:v>
                </c:pt>
                <c:pt idx="15">
                  <c:v>2821.846</c:v>
                </c:pt>
                <c:pt idx="16">
                  <c:v>2857.7089999999998</c:v>
                </c:pt>
                <c:pt idx="17">
                  <c:v>2898.6179999999999</c:v>
                </c:pt>
                <c:pt idx="18">
                  <c:v>2923.991</c:v>
                </c:pt>
                <c:pt idx="19">
                  <c:v>2943.7159999999999</c:v>
                </c:pt>
                <c:pt idx="20">
                  <c:v>3057.1309999999999</c:v>
                </c:pt>
                <c:pt idx="21">
                  <c:v>3073.6089999999999</c:v>
                </c:pt>
                <c:pt idx="22">
                  <c:v>3113.3319999999999</c:v>
                </c:pt>
                <c:pt idx="23">
                  <c:v>3141.482</c:v>
                </c:pt>
                <c:pt idx="24">
                  <c:v>3183.7289999999998</c:v>
                </c:pt>
                <c:pt idx="25">
                  <c:v>3251.2170000000001</c:v>
                </c:pt>
                <c:pt idx="26">
                  <c:v>3248.7139999999999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3A-4AE1-ABA4-AC6CF3BA8B02}"/>
            </c:ext>
          </c:extLst>
        </c:ser>
        <c:ser>
          <c:idx val="1"/>
          <c:order val="1"/>
          <c:tx>
            <c:strRef>
              <c:f>'Oecd-Health'!$B$10</c:f>
              <c:strCache>
                <c:ptCount val="1"/>
                <c:pt idx="0">
                  <c:v>GER</c:v>
                </c:pt>
              </c:strCache>
            </c:strRef>
          </c:tx>
          <c:spPr>
            <a:ln w="28575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'Oecd-Health'!$C$8:$AC$8</c:f>
              <c:strCache>
                <c:ptCount val="27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</c:strCache>
            </c:strRef>
          </c:cat>
          <c:val>
            <c:numRef>
              <c:f>'Oecd-Health'!$C$10:$AC$10</c:f>
              <c:numCache>
                <c:formatCode>#,##0.0_ ;\-#,##0.0\ </c:formatCode>
                <c:ptCount val="27"/>
                <c:pt idx="0">
                  <c:v>2003.9469999999999</c:v>
                </c:pt>
                <c:pt idx="1">
                  <c:v>2069.7089999999998</c:v>
                </c:pt>
                <c:pt idx="2">
                  <c:v>2016.116</c:v>
                </c:pt>
                <c:pt idx="3">
                  <c:v>2306.2750000000001</c:v>
                </c:pt>
                <c:pt idx="4">
                  <c:v>2246.9699999999998</c:v>
                </c:pt>
                <c:pt idx="5">
                  <c:v>2365.884</c:v>
                </c:pt>
                <c:pt idx="6">
                  <c:v>2426.4969999999998</c:v>
                </c:pt>
                <c:pt idx="7">
                  <c:v>2502</c:v>
                </c:pt>
                <c:pt idx="8">
                  <c:v>2475.04</c:v>
                </c:pt>
                <c:pt idx="9">
                  <c:v>2512.9059999999999</c:v>
                </c:pt>
                <c:pt idx="10">
                  <c:v>2624.817</c:v>
                </c:pt>
                <c:pt idx="11">
                  <c:v>2649.2170000000001</c:v>
                </c:pt>
                <c:pt idx="12">
                  <c:v>2704.5219999999999</c:v>
                </c:pt>
                <c:pt idx="13">
                  <c:v>2755.8690000000001</c:v>
                </c:pt>
                <c:pt idx="14">
                  <c:v>2784.4389999999999</c:v>
                </c:pt>
                <c:pt idx="15">
                  <c:v>2692.7550000000001</c:v>
                </c:pt>
                <c:pt idx="16">
                  <c:v>2747.8609999999999</c:v>
                </c:pt>
                <c:pt idx="17">
                  <c:v>2811.1849999999999</c:v>
                </c:pt>
                <c:pt idx="18">
                  <c:v>2868.5770000000002</c:v>
                </c:pt>
                <c:pt idx="19">
                  <c:v>2965.1329999999998</c:v>
                </c:pt>
                <c:pt idx="20">
                  <c:v>3087.6089999999999</c:v>
                </c:pt>
                <c:pt idx="21">
                  <c:v>3172.8249999999998</c:v>
                </c:pt>
                <c:pt idx="22">
                  <c:v>3190.5129999999999</c:v>
                </c:pt>
                <c:pt idx="23">
                  <c:v>3210.9250000000002</c:v>
                </c:pt>
                <c:pt idx="24">
                  <c:v>3289.5839999999998</c:v>
                </c:pt>
                <c:pt idx="25">
                  <c:v>3383.2890000000002</c:v>
                </c:pt>
                <c:pt idx="26">
                  <c:v>3432.8130000000001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3A-4AE1-ABA4-AC6CF3BA8B02}"/>
            </c:ext>
          </c:extLst>
        </c:ser>
        <c:ser>
          <c:idx val="2"/>
          <c:order val="2"/>
          <c:tx>
            <c:strRef>
              <c:f>'Oecd-Health'!$B$11</c:f>
              <c:strCache>
                <c:ptCount val="1"/>
                <c:pt idx="0">
                  <c:v>ITA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'Oecd-Health'!$C$8:$AC$8</c:f>
              <c:strCache>
                <c:ptCount val="27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</c:strCache>
            </c:strRef>
          </c:cat>
          <c:val>
            <c:numRef>
              <c:f>'Oecd-Health'!$C$11:$AC$11</c:f>
              <c:numCache>
                <c:formatCode>#,##0.0_ ;\-#,##0.0\ </c:formatCode>
                <c:ptCount val="27"/>
                <c:pt idx="0">
                  <c:v>1576.2460000000001</c:v>
                </c:pt>
                <c:pt idx="1">
                  <c:v>1719.453</c:v>
                </c:pt>
                <c:pt idx="2">
                  <c:v>1798.998</c:v>
                </c:pt>
                <c:pt idx="3">
                  <c:v>1773.431</c:v>
                </c:pt>
                <c:pt idx="4">
                  <c:v>1700.5640000000001</c:v>
                </c:pt>
                <c:pt idx="5">
                  <c:v>1650.9359999999999</c:v>
                </c:pt>
                <c:pt idx="6">
                  <c:v>1571.298</c:v>
                </c:pt>
                <c:pt idx="7">
                  <c:v>1613.5250000000001</c:v>
                </c:pt>
                <c:pt idx="8">
                  <c:v>1702.3530000000001</c:v>
                </c:pt>
                <c:pt idx="9">
                  <c:v>1724.1410000000001</c:v>
                </c:pt>
                <c:pt idx="10">
                  <c:v>1776.037</c:v>
                </c:pt>
                <c:pt idx="11">
                  <c:v>1947.345</c:v>
                </c:pt>
                <c:pt idx="12">
                  <c:v>2085.248</c:v>
                </c:pt>
                <c:pt idx="13">
                  <c:v>2128.9299999999998</c:v>
                </c:pt>
                <c:pt idx="14">
                  <c:v>2120.9769999999999</c:v>
                </c:pt>
                <c:pt idx="15">
                  <c:v>2255.8490000000002</c:v>
                </c:pt>
                <c:pt idx="16">
                  <c:v>2349.4169999999999</c:v>
                </c:pt>
                <c:pt idx="17">
                  <c:v>2423.0810000000001</c:v>
                </c:pt>
                <c:pt idx="18">
                  <c:v>2350.076</c:v>
                </c:pt>
                <c:pt idx="19">
                  <c:v>2426.183</c:v>
                </c:pt>
                <c:pt idx="20">
                  <c:v>2410.0610000000001</c:v>
                </c:pt>
                <c:pt idx="21">
                  <c:v>2438.797</c:v>
                </c:pt>
                <c:pt idx="22">
                  <c:v>2366.6889999999999</c:v>
                </c:pt>
                <c:pt idx="23">
                  <c:v>2294.3040000000001</c:v>
                </c:pt>
                <c:pt idx="24">
                  <c:v>2240.0300000000002</c:v>
                </c:pt>
                <c:pt idx="25">
                  <c:v>2239.9250000000002</c:v>
                </c:pt>
                <c:pt idx="26">
                  <c:v>2225.489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3A-4AE1-ABA4-AC6CF3BA8B02}"/>
            </c:ext>
          </c:extLst>
        </c:ser>
        <c:ser>
          <c:idx val="3"/>
          <c:order val="3"/>
          <c:tx>
            <c:strRef>
              <c:f>'Oecd-Health'!$B$12</c:f>
              <c:strCache>
                <c:ptCount val="1"/>
                <c:pt idx="0">
                  <c:v>SPA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'Oecd-Health'!$C$8:$AC$8</c:f>
              <c:strCache>
                <c:ptCount val="27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</c:strCache>
            </c:strRef>
          </c:cat>
          <c:val>
            <c:numRef>
              <c:f>'Oecd-Health'!$C$12:$AC$12</c:f>
              <c:numCache>
                <c:formatCode>#,##0.0_ ;\-#,##0.0\ </c:formatCode>
                <c:ptCount val="27"/>
                <c:pt idx="0">
                  <c:v>998.53800000000001</c:v>
                </c:pt>
                <c:pt idx="1">
                  <c:v>1103.1220000000001</c:v>
                </c:pt>
                <c:pt idx="2">
                  <c:v>1144.9680000000001</c:v>
                </c:pt>
                <c:pt idx="3">
                  <c:v>1221.8779999999999</c:v>
                </c:pt>
                <c:pt idx="4">
                  <c:v>1247.8430000000001</c:v>
                </c:pt>
                <c:pt idx="5">
                  <c:v>1249.665</c:v>
                </c:pt>
                <c:pt idx="6">
                  <c:v>1250.4670000000001</c:v>
                </c:pt>
                <c:pt idx="7">
                  <c:v>1285.048</c:v>
                </c:pt>
                <c:pt idx="8">
                  <c:v>1305.49</c:v>
                </c:pt>
                <c:pt idx="9">
                  <c:v>1343.519</c:v>
                </c:pt>
                <c:pt idx="10">
                  <c:v>1396.549</c:v>
                </c:pt>
                <c:pt idx="11">
                  <c:v>1433.229</c:v>
                </c:pt>
                <c:pt idx="12">
                  <c:v>1468.875</c:v>
                </c:pt>
                <c:pt idx="13">
                  <c:v>1491.7639999999999</c:v>
                </c:pt>
                <c:pt idx="14">
                  <c:v>1679.1679999999999</c:v>
                </c:pt>
                <c:pt idx="15">
                  <c:v>1732.14</c:v>
                </c:pt>
                <c:pt idx="16">
                  <c:v>1783.962</c:v>
                </c:pt>
                <c:pt idx="17">
                  <c:v>1863.37</c:v>
                </c:pt>
                <c:pt idx="18">
                  <c:v>1922.865</c:v>
                </c:pt>
                <c:pt idx="19">
                  <c:v>2048.4879999999998</c:v>
                </c:pt>
                <c:pt idx="20">
                  <c:v>2175.107</c:v>
                </c:pt>
                <c:pt idx="21">
                  <c:v>2156.5479999999998</c:v>
                </c:pt>
                <c:pt idx="22">
                  <c:v>2114.87</c:v>
                </c:pt>
                <c:pt idx="23">
                  <c:v>2003.518</c:v>
                </c:pt>
                <c:pt idx="24">
                  <c:v>1934.258</c:v>
                </c:pt>
                <c:pt idx="25">
                  <c:v>1949.2080000000001</c:v>
                </c:pt>
                <c:pt idx="26">
                  <c:v>2065.1219999999998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3A-4AE1-ABA4-AC6CF3BA8B02}"/>
            </c:ext>
          </c:extLst>
        </c:ser>
        <c:ser>
          <c:idx val="4"/>
          <c:order val="4"/>
          <c:tx>
            <c:strRef>
              <c:f>'Oecd-Health'!$B$13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'Oecd-Health'!$C$8:$AC$8</c:f>
              <c:strCache>
                <c:ptCount val="27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</c:strCache>
            </c:strRef>
          </c:cat>
          <c:val>
            <c:numRef>
              <c:f>'Oecd-Health'!$C$13:$AC$13</c:f>
              <c:numCache>
                <c:formatCode>#,##0.0_ ;\-#,##0.0\ </c:formatCode>
                <c:ptCount val="27"/>
                <c:pt idx="0">
                  <c:v>1095.4659999999999</c:v>
                </c:pt>
                <c:pt idx="1">
                  <c:v>1115.0730000000001</c:v>
                </c:pt>
                <c:pt idx="2">
                  <c:v>1183.96</c:v>
                </c:pt>
                <c:pt idx="3">
                  <c:v>1288.1130000000001</c:v>
                </c:pt>
                <c:pt idx="4">
                  <c:v>1346.23</c:v>
                </c:pt>
                <c:pt idx="5">
                  <c:v>1369.2940000000001</c:v>
                </c:pt>
                <c:pt idx="6">
                  <c:v>1315.4939999999999</c:v>
                </c:pt>
                <c:pt idx="7">
                  <c:v>1354.2439999999999</c:v>
                </c:pt>
                <c:pt idx="8">
                  <c:v>1294.7</c:v>
                </c:pt>
                <c:pt idx="9">
                  <c:v>1369.1579999999999</c:v>
                </c:pt>
                <c:pt idx="10">
                  <c:v>1466.056</c:v>
                </c:pt>
                <c:pt idx="11">
                  <c:v>1546.4269999999999</c:v>
                </c:pt>
                <c:pt idx="12">
                  <c:v>1666.837</c:v>
                </c:pt>
                <c:pt idx="13">
                  <c:v>1778.77</c:v>
                </c:pt>
                <c:pt idx="14">
                  <c:v>1900.9349999999999</c:v>
                </c:pt>
                <c:pt idx="15">
                  <c:v>2028.4949999999999</c:v>
                </c:pt>
                <c:pt idx="16">
                  <c:v>2124.509</c:v>
                </c:pt>
                <c:pt idx="17">
                  <c:v>2231.5149999999999</c:v>
                </c:pt>
                <c:pt idx="18">
                  <c:v>2276.0619999999999</c:v>
                </c:pt>
                <c:pt idx="19">
                  <c:v>2360.038</c:v>
                </c:pt>
                <c:pt idx="20">
                  <c:v>2512.5189999999998</c:v>
                </c:pt>
                <c:pt idx="21">
                  <c:v>2503.5050000000001</c:v>
                </c:pt>
                <c:pt idx="22">
                  <c:v>2493.3679999999999</c:v>
                </c:pt>
                <c:pt idx="23">
                  <c:v>2491.913</c:v>
                </c:pt>
                <c:pt idx="24">
                  <c:v>2842.634</c:v>
                </c:pt>
                <c:pt idx="25">
                  <c:v>2903.828</c:v>
                </c:pt>
                <c:pt idx="26">
                  <c:v>2955.9209999999998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3A-4AE1-ABA4-AC6CF3BA8B02}"/>
            </c:ext>
          </c:extLst>
        </c:ser>
        <c:ser>
          <c:idx val="5"/>
          <c:order val="5"/>
          <c:tx>
            <c:strRef>
              <c:f>'Oecd-Health'!$B$14</c:f>
              <c:strCache>
                <c:ptCount val="1"/>
                <c:pt idx="0">
                  <c:v>US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'Oecd-Health'!$C$8:$AC$8</c:f>
              <c:strCache>
                <c:ptCount val="27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</c:strCache>
            </c:strRef>
          </c:cat>
          <c:val>
            <c:numRef>
              <c:f>'Oecd-Health'!$C$14:$AC$14</c:f>
              <c:numCache>
                <c:formatCode>#,##0.0_ ;\-#,##0.0\ </c:formatCode>
                <c:ptCount val="27"/>
                <c:pt idx="0">
                  <c:v>1548.807</c:v>
                </c:pt>
                <c:pt idx="1">
                  <c:v>1660.8589999999999</c:v>
                </c:pt>
                <c:pt idx="2">
                  <c:v>1802.3720000000001</c:v>
                </c:pt>
                <c:pt idx="3">
                  <c:v>1940.421</c:v>
                </c:pt>
                <c:pt idx="4">
                  <c:v>2060.5590000000002</c:v>
                </c:pt>
                <c:pt idx="5">
                  <c:v>2176.4299999999998</c:v>
                </c:pt>
                <c:pt idx="6">
                  <c:v>2250.8020000000001</c:v>
                </c:pt>
                <c:pt idx="7">
                  <c:v>2300.7260000000001</c:v>
                </c:pt>
                <c:pt idx="8">
                  <c:v>2347.9520000000002</c:v>
                </c:pt>
                <c:pt idx="9">
                  <c:v>2355.2779999999998</c:v>
                </c:pt>
                <c:pt idx="10">
                  <c:v>2414.076</c:v>
                </c:pt>
                <c:pt idx="11">
                  <c:v>2507.7620000000002</c:v>
                </c:pt>
                <c:pt idx="12">
                  <c:v>2697.6410000000001</c:v>
                </c:pt>
                <c:pt idx="13">
                  <c:v>2875.3090000000002</c:v>
                </c:pt>
                <c:pt idx="14">
                  <c:v>3022.4119999999998</c:v>
                </c:pt>
                <c:pt idx="15">
                  <c:v>3154.6060000000002</c:v>
                </c:pt>
                <c:pt idx="16">
                  <c:v>3245.058</c:v>
                </c:pt>
                <c:pt idx="17">
                  <c:v>3379.8220000000001</c:v>
                </c:pt>
                <c:pt idx="18">
                  <c:v>3465.636</c:v>
                </c:pt>
                <c:pt idx="19">
                  <c:v>3585.4810000000002</c:v>
                </c:pt>
                <c:pt idx="20">
                  <c:v>3751.9690000000001</c:v>
                </c:pt>
                <c:pt idx="21">
                  <c:v>3855.0439999999999</c:v>
                </c:pt>
                <c:pt idx="22">
                  <c:v>3882.6469999999999</c:v>
                </c:pt>
                <c:pt idx="23">
                  <c:v>3936.578</c:v>
                </c:pt>
                <c:pt idx="24">
                  <c:v>4001.7440000000001</c:v>
                </c:pt>
                <c:pt idx="25">
                  <c:v>4169.3370000000004</c:v>
                </c:pt>
                <c:pt idx="26">
                  <c:v>4346.6450000000004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3A-4AE1-ABA4-AC6CF3BA8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6768512"/>
        <c:axId val="176217648"/>
      </c:lineChart>
      <c:catAx>
        <c:axId val="2567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6217648"/>
        <c:crosses val="autoZero"/>
        <c:auto val="1"/>
        <c:lblAlgn val="ctr"/>
        <c:lblOffset val="100"/>
        <c:noMultiLvlLbl val="0"/>
      </c:catAx>
      <c:valAx>
        <c:axId val="176217648"/>
        <c:scaling>
          <c:orientation val="minMax"/>
          <c:max val="55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5676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>
          <a:lumMod val="20000"/>
          <a:lumOff val="80000"/>
        </a:schemeClr>
      </a:solidFill>
      <a:round/>
    </a:ln>
    <a:effectLst/>
  </c:spPr>
  <c:txPr>
    <a:bodyPr/>
    <a:lstStyle/>
    <a:p>
      <a:pPr>
        <a:defRPr sz="12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230835641343158E-2"/>
          <c:y val="4.0308739185379604E-2"/>
          <c:w val="0.92556468256593971"/>
          <c:h val="0.8666723048507825"/>
        </c:manualLayout>
      </c:layout>
      <c:lineChart>
        <c:grouping val="standard"/>
        <c:varyColors val="0"/>
        <c:ser>
          <c:idx val="0"/>
          <c:order val="0"/>
          <c:tx>
            <c:strRef>
              <c:f>'Oecd-OldAge'!$B$28</c:f>
              <c:strCache>
                <c:ptCount val="1"/>
                <c:pt idx="0">
                  <c:v>FRA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'Oecd-OldAge'!$C$27:$AC$27</c:f>
              <c:strCache>
                <c:ptCount val="27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</c:strCache>
            </c:strRef>
          </c:cat>
          <c:val>
            <c:numRef>
              <c:f>'Oecd-OldAge'!$C$28:$AC$28</c:f>
              <c:numCache>
                <c:formatCode>#,##0.0_ ;\-#,##0.0\ </c:formatCode>
                <c:ptCount val="27"/>
                <c:pt idx="0">
                  <c:v>1</c:v>
                </c:pt>
                <c:pt idx="1">
                  <c:v>1.0896870921684205</c:v>
                </c:pt>
                <c:pt idx="2">
                  <c:v>1.1235908515862307</c:v>
                </c:pt>
                <c:pt idx="3">
                  <c:v>1.1704125034695785</c:v>
                </c:pt>
                <c:pt idx="4">
                  <c:v>1.2088839765759736</c:v>
                </c:pt>
                <c:pt idx="5">
                  <c:v>1.2480001312909972</c:v>
                </c:pt>
                <c:pt idx="6">
                  <c:v>1.2877263610202736</c:v>
                </c:pt>
                <c:pt idx="7">
                  <c:v>1.3156463905322064</c:v>
                </c:pt>
                <c:pt idx="8">
                  <c:v>1.3381310441130616</c:v>
                </c:pt>
                <c:pt idx="9">
                  <c:v>1.3633753060186218</c:v>
                </c:pt>
                <c:pt idx="10">
                  <c:v>1.4008075109867018</c:v>
                </c:pt>
                <c:pt idx="11">
                  <c:v>1.4159013376697416</c:v>
                </c:pt>
                <c:pt idx="12">
                  <c:v>1.4348757409200501</c:v>
                </c:pt>
                <c:pt idx="13">
                  <c:v>1.4620968599331985</c:v>
                </c:pt>
                <c:pt idx="14">
                  <c:v>1.4846714193056274</c:v>
                </c:pt>
                <c:pt idx="15">
                  <c:v>1.5271672468920066</c:v>
                </c:pt>
                <c:pt idx="16">
                  <c:v>1.5651242590799495</c:v>
                </c:pt>
                <c:pt idx="17">
                  <c:v>1.5799776234474305</c:v>
                </c:pt>
                <c:pt idx="18">
                  <c:v>1.6204776851684697</c:v>
                </c:pt>
                <c:pt idx="19">
                  <c:v>1.6562480600684855</c:v>
                </c:pt>
                <c:pt idx="20">
                  <c:v>1.7201618018833122</c:v>
                </c:pt>
                <c:pt idx="21">
                  <c:v>1.7538208177573926</c:v>
                </c:pt>
                <c:pt idx="22">
                  <c:v>1.8006060792012939</c:v>
                </c:pt>
                <c:pt idx="23">
                  <c:v>1.8336279056160434</c:v>
                </c:pt>
                <c:pt idx="24">
                  <c:v>1.8648170096049352</c:v>
                </c:pt>
                <c:pt idx="25">
                  <c:v>1.8829112636972545</c:v>
                </c:pt>
                <c:pt idx="26">
                  <c:v>1.8841442574102705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12-46EA-95C5-5F775589C8BC}"/>
            </c:ext>
          </c:extLst>
        </c:ser>
        <c:ser>
          <c:idx val="1"/>
          <c:order val="1"/>
          <c:tx>
            <c:strRef>
              <c:f>'Oecd-OldAge'!$B$29</c:f>
              <c:strCache>
                <c:ptCount val="1"/>
                <c:pt idx="0">
                  <c:v>GER</c:v>
                </c:pt>
              </c:strCache>
            </c:strRef>
          </c:tx>
          <c:spPr>
            <a:ln w="28575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'Oecd-OldAge'!$C$27:$AC$27</c:f>
              <c:strCache>
                <c:ptCount val="27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</c:strCache>
            </c:strRef>
          </c:cat>
          <c:val>
            <c:numRef>
              <c:f>'Oecd-OldAge'!$C$29:$AC$29</c:f>
              <c:numCache>
                <c:formatCode>#,##0.0_ ;\-#,##0.0\ </c:formatCode>
                <c:ptCount val="27"/>
                <c:pt idx="0">
                  <c:v>1</c:v>
                </c:pt>
                <c:pt idx="1">
                  <c:v>0.96906572957240589</c:v>
                </c:pt>
                <c:pt idx="2">
                  <c:v>0.86953711547684676</c:v>
                </c:pt>
                <c:pt idx="3">
                  <c:v>0.91518012021461137</c:v>
                </c:pt>
                <c:pt idx="4">
                  <c:v>0.92948813915371664</c:v>
                </c:pt>
                <c:pt idx="5">
                  <c:v>0.96915149043109039</c:v>
                </c:pt>
                <c:pt idx="6">
                  <c:v>1.0099321234179439</c:v>
                </c:pt>
                <c:pt idx="7">
                  <c:v>1.0346928072935575</c:v>
                </c:pt>
                <c:pt idx="8">
                  <c:v>1.0659763963406708</c:v>
                </c:pt>
                <c:pt idx="9">
                  <c:v>1.0986252863053056</c:v>
                </c:pt>
                <c:pt idx="10">
                  <c:v>1.1227611410676481</c:v>
                </c:pt>
                <c:pt idx="11">
                  <c:v>1.1651712303695039</c:v>
                </c:pt>
                <c:pt idx="12">
                  <c:v>1.1894699411178495</c:v>
                </c:pt>
                <c:pt idx="13">
                  <c:v>1.2114214339394864</c:v>
                </c:pt>
                <c:pt idx="14">
                  <c:v>1.2240590584533464</c:v>
                </c:pt>
                <c:pt idx="15">
                  <c:v>1.2245425464998663</c:v>
                </c:pt>
                <c:pt idx="16">
                  <c:v>1.2301071413096909</c:v>
                </c:pt>
                <c:pt idx="17">
                  <c:v>1.2367208872513644</c:v>
                </c:pt>
                <c:pt idx="18">
                  <c:v>1.2285266911996511</c:v>
                </c:pt>
                <c:pt idx="19">
                  <c:v>1.2420255101202298</c:v>
                </c:pt>
                <c:pt idx="20">
                  <c:v>1.2558602008357949</c:v>
                </c:pt>
                <c:pt idx="21">
                  <c:v>1.2706030004347806</c:v>
                </c:pt>
                <c:pt idx="22">
                  <c:v>1.2660833733002839</c:v>
                </c:pt>
                <c:pt idx="23">
                  <c:v>1.2678153243000554</c:v>
                </c:pt>
                <c:pt idx="24">
                  <c:v>1.2588459935186307</c:v>
                </c:pt>
                <c:pt idx="25">
                  <c:v>1.2703194218463087</c:v>
                </c:pt>
                <c:pt idx="26">
                  <c:v>1.2875660201732251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12-46EA-95C5-5F775589C8BC}"/>
            </c:ext>
          </c:extLst>
        </c:ser>
        <c:ser>
          <c:idx val="2"/>
          <c:order val="2"/>
          <c:tx>
            <c:strRef>
              <c:f>'Oecd-OldAge'!$B$30</c:f>
              <c:strCache>
                <c:ptCount val="1"/>
                <c:pt idx="0">
                  <c:v>ITA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'Oecd-OldAge'!$C$27:$AC$27</c:f>
              <c:strCache>
                <c:ptCount val="27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</c:strCache>
            </c:strRef>
          </c:cat>
          <c:val>
            <c:numRef>
              <c:f>'Oecd-OldAge'!$C$30:$AC$30</c:f>
              <c:numCache>
                <c:formatCode>#,##0.0_ ;\-#,##0.0\ </c:formatCode>
                <c:ptCount val="27"/>
                <c:pt idx="0">
                  <c:v>1</c:v>
                </c:pt>
                <c:pt idx="1">
                  <c:v>1.0425000862862923</c:v>
                </c:pt>
                <c:pt idx="2">
                  <c:v>1.0856959125729118</c:v>
                </c:pt>
                <c:pt idx="3">
                  <c:v>1.1669688200697677</c:v>
                </c:pt>
                <c:pt idx="4">
                  <c:v>1.1929352416833638</c:v>
                </c:pt>
                <c:pt idx="5">
                  <c:v>1.24880243708821</c:v>
                </c:pt>
                <c:pt idx="6">
                  <c:v>1.2781004178678625</c:v>
                </c:pt>
                <c:pt idx="7">
                  <c:v>1.3223840569574303</c:v>
                </c:pt>
                <c:pt idx="8">
                  <c:v>1.3871899067441971</c:v>
                </c:pt>
                <c:pt idx="9">
                  <c:v>1.3908178668938569</c:v>
                </c:pt>
                <c:pt idx="10">
                  <c:v>1.4328356582190871</c:v>
                </c:pt>
                <c:pt idx="11">
                  <c:v>1.4522322112482207</c:v>
                </c:pt>
                <c:pt idx="12">
                  <c:v>1.461968938145747</c:v>
                </c:pt>
                <c:pt idx="13">
                  <c:v>1.4755319322861506</c:v>
                </c:pt>
                <c:pt idx="14">
                  <c:v>1.4823267507488742</c:v>
                </c:pt>
                <c:pt idx="15">
                  <c:v>1.4989085540900007</c:v>
                </c:pt>
                <c:pt idx="16">
                  <c:v>1.5126928650016136</c:v>
                </c:pt>
                <c:pt idx="17">
                  <c:v>1.5348965987457301</c:v>
                </c:pt>
                <c:pt idx="18">
                  <c:v>1.5624095129275033</c:v>
                </c:pt>
                <c:pt idx="19">
                  <c:v>1.5816562002907697</c:v>
                </c:pt>
                <c:pt idx="20">
                  <c:v>1.5936145721501755</c:v>
                </c:pt>
                <c:pt idx="21">
                  <c:v>1.6342638931527436</c:v>
                </c:pt>
                <c:pt idx="22">
                  <c:v>1.6397574537732542</c:v>
                </c:pt>
                <c:pt idx="23">
                  <c:v>1.6288084801562721</c:v>
                </c:pt>
                <c:pt idx="24">
                  <c:v>1.633975363901085</c:v>
                </c:pt>
                <c:pt idx="25">
                  <c:v>1.6195022764443265</c:v>
                </c:pt>
                <c:pt idx="26">
                  <c:v>1.6332877983916234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12-46EA-95C5-5F775589C8BC}"/>
            </c:ext>
          </c:extLst>
        </c:ser>
        <c:ser>
          <c:idx val="3"/>
          <c:order val="3"/>
          <c:tx>
            <c:strRef>
              <c:f>'Oecd-OldAge'!$B$31</c:f>
              <c:strCache>
                <c:ptCount val="1"/>
                <c:pt idx="0">
                  <c:v>SPA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'Oecd-OldAge'!$C$27:$AC$27</c:f>
              <c:strCache>
                <c:ptCount val="27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</c:strCache>
            </c:strRef>
          </c:cat>
          <c:val>
            <c:numRef>
              <c:f>'Oecd-OldAge'!$C$31:$AC$31</c:f>
              <c:numCache>
                <c:formatCode>#,##0.0_ ;\-#,##0.0\ </c:formatCode>
                <c:ptCount val="27"/>
                <c:pt idx="0">
                  <c:v>1</c:v>
                </c:pt>
                <c:pt idx="1">
                  <c:v>1.1237365800297974</c:v>
                </c:pt>
                <c:pt idx="2">
                  <c:v>1.1766931807494889</c:v>
                </c:pt>
                <c:pt idx="3">
                  <c:v>1.2336930966039865</c:v>
                </c:pt>
                <c:pt idx="4">
                  <c:v>1.2798295806089164</c:v>
                </c:pt>
                <c:pt idx="5">
                  <c:v>1.3116774158421232</c:v>
                </c:pt>
                <c:pt idx="6">
                  <c:v>1.3641087258886011</c:v>
                </c:pt>
                <c:pt idx="7">
                  <c:v>1.4147494691408742</c:v>
                </c:pt>
                <c:pt idx="8">
                  <c:v>1.4463813721656575</c:v>
                </c:pt>
                <c:pt idx="9">
                  <c:v>1.4555785993238661</c:v>
                </c:pt>
                <c:pt idx="10">
                  <c:v>1.4850907781479079</c:v>
                </c:pt>
                <c:pt idx="11">
                  <c:v>1.5760786710950299</c:v>
                </c:pt>
                <c:pt idx="12">
                  <c:v>1.5765346654721304</c:v>
                </c:pt>
                <c:pt idx="13">
                  <c:v>1.6013749127609129</c:v>
                </c:pt>
                <c:pt idx="14">
                  <c:v>1.6090729887987487</c:v>
                </c:pt>
                <c:pt idx="15">
                  <c:v>1.633500551895501</c:v>
                </c:pt>
                <c:pt idx="16">
                  <c:v>1.6628135038682181</c:v>
                </c:pt>
                <c:pt idx="17">
                  <c:v>1.6883454766842712</c:v>
                </c:pt>
                <c:pt idx="18">
                  <c:v>1.769354702991125</c:v>
                </c:pt>
                <c:pt idx="19">
                  <c:v>1.8412929203934048</c:v>
                </c:pt>
                <c:pt idx="20">
                  <c:v>1.9650103201983853</c:v>
                </c:pt>
                <c:pt idx="21">
                  <c:v>1.9304648791522094</c:v>
                </c:pt>
                <c:pt idx="22">
                  <c:v>2.0008371240057219</c:v>
                </c:pt>
                <c:pt idx="23">
                  <c:v>2.0593906380703948</c:v>
                </c:pt>
                <c:pt idx="24">
                  <c:v>2.1494257069459639</c:v>
                </c:pt>
                <c:pt idx="25">
                  <c:v>2.2358245764263898</c:v>
                </c:pt>
                <c:pt idx="26">
                  <c:v>2.2774809311442303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12-46EA-95C5-5F775589C8BC}"/>
            </c:ext>
          </c:extLst>
        </c:ser>
        <c:ser>
          <c:idx val="4"/>
          <c:order val="4"/>
          <c:tx>
            <c:strRef>
              <c:f>'Oecd-OldAge'!$B$32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chemeClr val="bg2">
                  <a:lumMod val="9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'Oecd-OldAge'!$C$27:$AC$27</c:f>
              <c:strCache>
                <c:ptCount val="27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</c:strCache>
            </c:strRef>
          </c:cat>
          <c:val>
            <c:numRef>
              <c:f>'Oecd-OldAge'!$C$32:$AC$32</c:f>
              <c:numCache>
                <c:formatCode>#,##0.0_ ;\-#,##0.0\ </c:formatCode>
                <c:ptCount val="27"/>
                <c:pt idx="0">
                  <c:v>1</c:v>
                </c:pt>
                <c:pt idx="1">
                  <c:v>1.0336952692098267</c:v>
                </c:pt>
                <c:pt idx="2">
                  <c:v>1.1088008646382819</c:v>
                </c:pt>
                <c:pt idx="3">
                  <c:v>1.1787800617434518</c:v>
                </c:pt>
                <c:pt idx="4">
                  <c:v>1.2290946511182892</c:v>
                </c:pt>
                <c:pt idx="5">
                  <c:v>1.2262571461187779</c:v>
                </c:pt>
                <c:pt idx="6">
                  <c:v>1.1796210473062592</c:v>
                </c:pt>
                <c:pt idx="7">
                  <c:v>1.2112499887074692</c:v>
                </c:pt>
                <c:pt idx="8">
                  <c:v>1.262671656733346</c:v>
                </c:pt>
                <c:pt idx="9">
                  <c:v>1.3092165940248961</c:v>
                </c:pt>
                <c:pt idx="10">
                  <c:v>1.3473656373627547</c:v>
                </c:pt>
                <c:pt idx="11">
                  <c:v>1.4002877747472733</c:v>
                </c:pt>
                <c:pt idx="12">
                  <c:v>1.4839683020715018</c:v>
                </c:pt>
                <c:pt idx="13">
                  <c:v>1.5276297429655747</c:v>
                </c:pt>
                <c:pt idx="14">
                  <c:v>1.5779311919409931</c:v>
                </c:pt>
                <c:pt idx="15">
                  <c:v>1.6481904438087778</c:v>
                </c:pt>
                <c:pt idx="16">
                  <c:v>1.6761852434957076</c:v>
                </c:pt>
                <c:pt idx="17">
                  <c:v>1.6225551670924978</c:v>
                </c:pt>
                <c:pt idx="18">
                  <c:v>1.8160097698869682</c:v>
                </c:pt>
                <c:pt idx="19">
                  <c:v>1.9014281150343419</c:v>
                </c:pt>
                <c:pt idx="20">
                  <c:v>1.9817627681565417</c:v>
                </c:pt>
                <c:pt idx="21">
                  <c:v>2.0023554165958322</c:v>
                </c:pt>
                <c:pt idx="22">
                  <c:v>2.0201154876853931</c:v>
                </c:pt>
                <c:pt idx="23">
                  <c:v>2.0784005505827357</c:v>
                </c:pt>
                <c:pt idx="24">
                  <c:v>2.059818383254532</c:v>
                </c:pt>
                <c:pt idx="25">
                  <c:v>2.0763292951243368</c:v>
                </c:pt>
                <c:pt idx="26">
                  <c:v>2.0735796665459394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412-46EA-95C5-5F775589C8BC}"/>
            </c:ext>
          </c:extLst>
        </c:ser>
        <c:ser>
          <c:idx val="5"/>
          <c:order val="5"/>
          <c:tx>
            <c:strRef>
              <c:f>'Oecd-OldAge'!$B$33</c:f>
              <c:strCache>
                <c:ptCount val="1"/>
                <c:pt idx="0">
                  <c:v>US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'Oecd-OldAge'!$C$27:$AC$27</c:f>
              <c:strCache>
                <c:ptCount val="27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</c:strCache>
            </c:strRef>
          </c:cat>
          <c:val>
            <c:numRef>
              <c:f>'Oecd-OldAge'!$C$33:$AC$33</c:f>
              <c:numCache>
                <c:formatCode>#,##0.0_ ;\-#,##0.0\ </c:formatCode>
                <c:ptCount val="27"/>
                <c:pt idx="0">
                  <c:v>1</c:v>
                </c:pt>
                <c:pt idx="1">
                  <c:v>1.0136632693295737</c:v>
                </c:pt>
                <c:pt idx="2">
                  <c:v>1.0468803842615275</c:v>
                </c:pt>
                <c:pt idx="3">
                  <c:v>1.0653932825923316</c:v>
                </c:pt>
                <c:pt idx="4">
                  <c:v>1.08409831168676</c:v>
                </c:pt>
                <c:pt idx="5">
                  <c:v>1.0988464985124204</c:v>
                </c:pt>
                <c:pt idx="6">
                  <c:v>1.1172083686807739</c:v>
                </c:pt>
                <c:pt idx="7">
                  <c:v>1.1258958335822589</c:v>
                </c:pt>
                <c:pt idx="8">
                  <c:v>1.1529059777998161</c:v>
                </c:pt>
                <c:pt idx="9">
                  <c:v>1.1716989473432664</c:v>
                </c:pt>
                <c:pt idx="10">
                  <c:v>1.1828716858040698</c:v>
                </c:pt>
                <c:pt idx="11">
                  <c:v>1.2132575006272928</c:v>
                </c:pt>
                <c:pt idx="12">
                  <c:v>1.2359351439188464</c:v>
                </c:pt>
                <c:pt idx="13">
                  <c:v>1.2726368991432977</c:v>
                </c:pt>
                <c:pt idx="14">
                  <c:v>1.2943385946255961</c:v>
                </c:pt>
                <c:pt idx="15">
                  <c:v>1.3136429569975985</c:v>
                </c:pt>
                <c:pt idx="16">
                  <c:v>1.3320726942516101</c:v>
                </c:pt>
                <c:pt idx="17">
                  <c:v>1.3514922394943425</c:v>
                </c:pt>
                <c:pt idx="18">
                  <c:v>1.3825232695685423</c:v>
                </c:pt>
                <c:pt idx="19">
                  <c:v>1.4132269126450241</c:v>
                </c:pt>
                <c:pt idx="20">
                  <c:v>1.5027847012294935</c:v>
                </c:pt>
                <c:pt idx="21">
                  <c:v>1.5307339920901391</c:v>
                </c:pt>
                <c:pt idx="22">
                  <c:v>1.5687768391621761</c:v>
                </c:pt>
                <c:pt idx="23">
                  <c:v>1.6006251418876132</c:v>
                </c:pt>
                <c:pt idx="24">
                  <c:v>1.6571044173347833</c:v>
                </c:pt>
                <c:pt idx="25">
                  <c:v>1.698216099315355</c:v>
                </c:pt>
                <c:pt idx="26">
                  <c:v>1.7469116891496304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412-46EA-95C5-5F775589C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6768512"/>
        <c:axId val="176217648"/>
      </c:lineChart>
      <c:catAx>
        <c:axId val="2567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6217648"/>
        <c:crosses val="autoZero"/>
        <c:auto val="1"/>
        <c:lblAlgn val="ctr"/>
        <c:lblOffset val="100"/>
        <c:noMultiLvlLbl val="0"/>
      </c:catAx>
      <c:valAx>
        <c:axId val="176217648"/>
        <c:scaling>
          <c:orientation val="minMax"/>
          <c:max val="2.9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;\-#,##0.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5676851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>
          <a:lumMod val="20000"/>
          <a:lumOff val="80000"/>
        </a:schemeClr>
      </a:solidFill>
      <a:round/>
    </a:ln>
    <a:effectLst/>
  </c:spPr>
  <c:txPr>
    <a:bodyPr/>
    <a:lstStyle/>
    <a:p>
      <a:pPr>
        <a:defRPr sz="12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'Oecd-OldAge'!$B$9</c:f>
              <c:strCache>
                <c:ptCount val="1"/>
                <c:pt idx="0">
                  <c:v>FRA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'Oecd-OldAge'!$C$8:$AC$8</c:f>
              <c:strCache>
                <c:ptCount val="27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</c:strCache>
            </c:strRef>
          </c:cat>
          <c:val>
            <c:numRef>
              <c:f>'Oecd-OldAge'!$C$9:$AC$9</c:f>
              <c:numCache>
                <c:formatCode>#,##0.0_ ;\-#,##0.0\ </c:formatCode>
                <c:ptCount val="27"/>
                <c:pt idx="0">
                  <c:v>2802.9340000000002</c:v>
                </c:pt>
                <c:pt idx="1">
                  <c:v>3054.3209999999999</c:v>
                </c:pt>
                <c:pt idx="2">
                  <c:v>3149.3510000000001</c:v>
                </c:pt>
                <c:pt idx="3">
                  <c:v>3280.5889999999999</c:v>
                </c:pt>
                <c:pt idx="4">
                  <c:v>3388.422</c:v>
                </c:pt>
                <c:pt idx="5">
                  <c:v>3498.0619999999999</c:v>
                </c:pt>
                <c:pt idx="6">
                  <c:v>3609.4119999999998</c:v>
                </c:pt>
                <c:pt idx="7">
                  <c:v>3687.67</c:v>
                </c:pt>
                <c:pt idx="8">
                  <c:v>3750.6930000000002</c:v>
                </c:pt>
                <c:pt idx="9">
                  <c:v>3821.451</c:v>
                </c:pt>
                <c:pt idx="10">
                  <c:v>3926.3710000000001</c:v>
                </c:pt>
                <c:pt idx="11">
                  <c:v>3968.6779999999999</c:v>
                </c:pt>
                <c:pt idx="12">
                  <c:v>4021.8620000000001</c:v>
                </c:pt>
                <c:pt idx="13">
                  <c:v>4098.1610000000001</c:v>
                </c:pt>
                <c:pt idx="14">
                  <c:v>4161.4359999999997</c:v>
                </c:pt>
                <c:pt idx="15">
                  <c:v>4280.549</c:v>
                </c:pt>
                <c:pt idx="16">
                  <c:v>4386.9399999999996</c:v>
                </c:pt>
                <c:pt idx="17">
                  <c:v>4428.5730000000003</c:v>
                </c:pt>
                <c:pt idx="18">
                  <c:v>4542.0919999999996</c:v>
                </c:pt>
                <c:pt idx="19">
                  <c:v>4642.3540000000003</c:v>
                </c:pt>
                <c:pt idx="20">
                  <c:v>4821.5</c:v>
                </c:pt>
                <c:pt idx="21">
                  <c:v>4915.8440000000001</c:v>
                </c:pt>
                <c:pt idx="22">
                  <c:v>5046.9799999999996</c:v>
                </c:pt>
                <c:pt idx="23">
                  <c:v>5139.5379999999996</c:v>
                </c:pt>
                <c:pt idx="24">
                  <c:v>5226.9589999999998</c:v>
                </c:pt>
                <c:pt idx="25">
                  <c:v>5277.6760000000004</c:v>
                </c:pt>
                <c:pt idx="26">
                  <c:v>5281.1319999999996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23-44EC-B350-01D2B878B0C4}"/>
            </c:ext>
          </c:extLst>
        </c:ser>
        <c:ser>
          <c:idx val="1"/>
          <c:order val="1"/>
          <c:tx>
            <c:strRef>
              <c:f>'Oecd-OldAge'!$B$10</c:f>
              <c:strCache>
                <c:ptCount val="1"/>
                <c:pt idx="0">
                  <c:v>GER</c:v>
                </c:pt>
              </c:strCache>
            </c:strRef>
          </c:tx>
          <c:spPr>
            <a:ln w="28575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'Oecd-OldAge'!$C$8:$AC$8</c:f>
              <c:strCache>
                <c:ptCount val="27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</c:strCache>
            </c:strRef>
          </c:cat>
          <c:val>
            <c:numRef>
              <c:f>'Oecd-OldAge'!$C$10:$AC$10</c:f>
              <c:numCache>
                <c:formatCode>#,##0.0_ ;\-#,##0.0\ </c:formatCode>
                <c:ptCount val="27"/>
                <c:pt idx="0">
                  <c:v>3346.5149999999999</c:v>
                </c:pt>
                <c:pt idx="1">
                  <c:v>3242.9929999999999</c:v>
                </c:pt>
                <c:pt idx="2">
                  <c:v>2909.9189999999999</c:v>
                </c:pt>
                <c:pt idx="3">
                  <c:v>3062.6640000000002</c:v>
                </c:pt>
                <c:pt idx="4">
                  <c:v>3110.5459999999998</c:v>
                </c:pt>
                <c:pt idx="5">
                  <c:v>3243.28</c:v>
                </c:pt>
                <c:pt idx="6">
                  <c:v>3379.7530000000002</c:v>
                </c:pt>
                <c:pt idx="7">
                  <c:v>3462.6149999999998</c:v>
                </c:pt>
                <c:pt idx="8">
                  <c:v>3567.306</c:v>
                </c:pt>
                <c:pt idx="9">
                  <c:v>3676.5659999999998</c:v>
                </c:pt>
                <c:pt idx="10">
                  <c:v>3757.337</c:v>
                </c:pt>
                <c:pt idx="11">
                  <c:v>3899.2629999999999</c:v>
                </c:pt>
                <c:pt idx="12">
                  <c:v>3980.5790000000002</c:v>
                </c:pt>
                <c:pt idx="13">
                  <c:v>4054.04</c:v>
                </c:pt>
                <c:pt idx="14">
                  <c:v>4096.3320000000003</c:v>
                </c:pt>
                <c:pt idx="15">
                  <c:v>4097.95</c:v>
                </c:pt>
                <c:pt idx="16">
                  <c:v>4116.5720000000001</c:v>
                </c:pt>
                <c:pt idx="17">
                  <c:v>4138.7049999999999</c:v>
                </c:pt>
                <c:pt idx="18">
                  <c:v>4111.2830000000004</c:v>
                </c:pt>
                <c:pt idx="19">
                  <c:v>4156.4570000000003</c:v>
                </c:pt>
                <c:pt idx="20">
                  <c:v>4202.7550000000001</c:v>
                </c:pt>
                <c:pt idx="21">
                  <c:v>4252.0919999999996</c:v>
                </c:pt>
                <c:pt idx="22">
                  <c:v>4236.9669999999996</c:v>
                </c:pt>
                <c:pt idx="23">
                  <c:v>4242.7629999999999</c:v>
                </c:pt>
                <c:pt idx="24">
                  <c:v>4212.7470000000003</c:v>
                </c:pt>
                <c:pt idx="25">
                  <c:v>4251.143</c:v>
                </c:pt>
                <c:pt idx="26">
                  <c:v>4308.8590000000004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23-44EC-B350-01D2B878B0C4}"/>
            </c:ext>
          </c:extLst>
        </c:ser>
        <c:ser>
          <c:idx val="2"/>
          <c:order val="2"/>
          <c:tx>
            <c:strRef>
              <c:f>'Oecd-OldAge'!$B$11</c:f>
              <c:strCache>
                <c:ptCount val="1"/>
                <c:pt idx="0">
                  <c:v>ITA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'Oecd-OldAge'!$C$8:$AC$8</c:f>
              <c:strCache>
                <c:ptCount val="27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</c:strCache>
            </c:strRef>
          </c:cat>
          <c:val>
            <c:numRef>
              <c:f>'Oecd-OldAge'!$C$11:$AC$11</c:f>
              <c:numCache>
                <c:formatCode>#,##0.0_ ;\-#,##0.0\ </c:formatCode>
                <c:ptCount val="27"/>
                <c:pt idx="0">
                  <c:v>3302.9580000000001</c:v>
                </c:pt>
                <c:pt idx="1">
                  <c:v>3443.3339999999998</c:v>
                </c:pt>
                <c:pt idx="2">
                  <c:v>3586.0079999999998</c:v>
                </c:pt>
                <c:pt idx="3">
                  <c:v>3854.4490000000001</c:v>
                </c:pt>
                <c:pt idx="4">
                  <c:v>3940.2150000000001</c:v>
                </c:pt>
                <c:pt idx="5">
                  <c:v>4124.7420000000002</c:v>
                </c:pt>
                <c:pt idx="6">
                  <c:v>4221.5119999999997</c:v>
                </c:pt>
                <c:pt idx="7">
                  <c:v>4367.7790000000005</c:v>
                </c:pt>
                <c:pt idx="8">
                  <c:v>4581.83</c:v>
                </c:pt>
                <c:pt idx="9">
                  <c:v>4593.8130000000001</c:v>
                </c:pt>
                <c:pt idx="10">
                  <c:v>4732.5959999999995</c:v>
                </c:pt>
                <c:pt idx="11">
                  <c:v>4796.6620000000003</c:v>
                </c:pt>
                <c:pt idx="12">
                  <c:v>4828.8220000000001</c:v>
                </c:pt>
                <c:pt idx="13">
                  <c:v>4873.62</c:v>
                </c:pt>
                <c:pt idx="14">
                  <c:v>4896.0630000000001</c:v>
                </c:pt>
                <c:pt idx="15">
                  <c:v>4950.8320000000003</c:v>
                </c:pt>
                <c:pt idx="16">
                  <c:v>4996.3609999999999</c:v>
                </c:pt>
                <c:pt idx="17">
                  <c:v>5069.6989999999996</c:v>
                </c:pt>
                <c:pt idx="18">
                  <c:v>5160.5730000000003</c:v>
                </c:pt>
                <c:pt idx="19">
                  <c:v>5224.1440000000002</c:v>
                </c:pt>
                <c:pt idx="20">
                  <c:v>5263.6419999999998</c:v>
                </c:pt>
                <c:pt idx="21">
                  <c:v>5397.9049999999997</c:v>
                </c:pt>
                <c:pt idx="22">
                  <c:v>5416.05</c:v>
                </c:pt>
                <c:pt idx="23">
                  <c:v>5379.8860000000004</c:v>
                </c:pt>
                <c:pt idx="24">
                  <c:v>5396.9520000000002</c:v>
                </c:pt>
                <c:pt idx="25">
                  <c:v>5349.1480000000001</c:v>
                </c:pt>
                <c:pt idx="26">
                  <c:v>5394.6809999999996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23-44EC-B350-01D2B878B0C4}"/>
            </c:ext>
          </c:extLst>
        </c:ser>
        <c:ser>
          <c:idx val="3"/>
          <c:order val="3"/>
          <c:tx>
            <c:strRef>
              <c:f>'Oecd-OldAge'!$B$12</c:f>
              <c:strCache>
                <c:ptCount val="1"/>
                <c:pt idx="0">
                  <c:v>SPA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'Oecd-OldAge'!$C$8:$AC$8</c:f>
              <c:strCache>
                <c:ptCount val="27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</c:strCache>
            </c:strRef>
          </c:cat>
          <c:val>
            <c:numRef>
              <c:f>'Oecd-OldAge'!$C$12:$AC$12</c:f>
              <c:numCache>
                <c:formatCode>#,##0.0_ ;\-#,##0.0\ </c:formatCode>
                <c:ptCount val="27"/>
                <c:pt idx="0">
                  <c:v>1616.248</c:v>
                </c:pt>
                <c:pt idx="1">
                  <c:v>1816.2370000000001</c:v>
                </c:pt>
                <c:pt idx="2">
                  <c:v>1901.828</c:v>
                </c:pt>
                <c:pt idx="3">
                  <c:v>1993.954</c:v>
                </c:pt>
                <c:pt idx="4">
                  <c:v>2068.5219999999999</c:v>
                </c:pt>
                <c:pt idx="5">
                  <c:v>2119.9960000000001</c:v>
                </c:pt>
                <c:pt idx="6">
                  <c:v>2204.7379999999998</c:v>
                </c:pt>
                <c:pt idx="7">
                  <c:v>2286.5859999999998</c:v>
                </c:pt>
                <c:pt idx="8">
                  <c:v>2337.7109999999998</c:v>
                </c:pt>
                <c:pt idx="9">
                  <c:v>2352.576</c:v>
                </c:pt>
                <c:pt idx="10">
                  <c:v>2400.2750000000001</c:v>
                </c:pt>
                <c:pt idx="11">
                  <c:v>2547.3339999999998</c:v>
                </c:pt>
                <c:pt idx="12">
                  <c:v>2548.0709999999999</c:v>
                </c:pt>
                <c:pt idx="13">
                  <c:v>2588.2190000000001</c:v>
                </c:pt>
                <c:pt idx="14">
                  <c:v>2600.6610000000001</c:v>
                </c:pt>
                <c:pt idx="15">
                  <c:v>2640.1419999999998</c:v>
                </c:pt>
                <c:pt idx="16">
                  <c:v>2687.5189999999998</c:v>
                </c:pt>
                <c:pt idx="17">
                  <c:v>2728.7849999999999</c:v>
                </c:pt>
                <c:pt idx="18">
                  <c:v>2859.7159999999999</c:v>
                </c:pt>
                <c:pt idx="19">
                  <c:v>2975.9859999999999</c:v>
                </c:pt>
                <c:pt idx="20">
                  <c:v>3175.944</c:v>
                </c:pt>
                <c:pt idx="21">
                  <c:v>3120.11</c:v>
                </c:pt>
                <c:pt idx="22">
                  <c:v>3233.8490000000002</c:v>
                </c:pt>
                <c:pt idx="23">
                  <c:v>3328.4859999999999</c:v>
                </c:pt>
                <c:pt idx="24">
                  <c:v>3474.0050000000001</c:v>
                </c:pt>
                <c:pt idx="25">
                  <c:v>3613.6469999999999</c:v>
                </c:pt>
                <c:pt idx="26">
                  <c:v>3680.9740000000002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23-44EC-B350-01D2B878B0C4}"/>
            </c:ext>
          </c:extLst>
        </c:ser>
        <c:ser>
          <c:idx val="4"/>
          <c:order val="4"/>
          <c:tx>
            <c:strRef>
              <c:f>'Oecd-OldAge'!$B$13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chemeClr val="tx2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'Oecd-OldAge'!$C$8:$AC$8</c:f>
              <c:strCache>
                <c:ptCount val="27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</c:strCache>
            </c:strRef>
          </c:cat>
          <c:val>
            <c:numRef>
              <c:f>'Oecd-OldAge'!$C$13:$AC$13</c:f>
              <c:numCache>
                <c:formatCode>#,##0.0_ ;\-#,##0.0\ </c:formatCode>
                <c:ptCount val="27"/>
                <c:pt idx="0">
                  <c:v>1217.6189999999999</c:v>
                </c:pt>
                <c:pt idx="1">
                  <c:v>1258.6469999999999</c:v>
                </c:pt>
                <c:pt idx="2">
                  <c:v>1350.097</c:v>
                </c:pt>
                <c:pt idx="3">
                  <c:v>1435.3050000000001</c:v>
                </c:pt>
                <c:pt idx="4">
                  <c:v>1496.569</c:v>
                </c:pt>
                <c:pt idx="5">
                  <c:v>1493.114</c:v>
                </c:pt>
                <c:pt idx="6">
                  <c:v>1436.329</c:v>
                </c:pt>
                <c:pt idx="7">
                  <c:v>1474.8409999999999</c:v>
                </c:pt>
                <c:pt idx="8">
                  <c:v>1537.453</c:v>
                </c:pt>
                <c:pt idx="9">
                  <c:v>1594.127</c:v>
                </c:pt>
                <c:pt idx="10">
                  <c:v>1640.578</c:v>
                </c:pt>
                <c:pt idx="11">
                  <c:v>1705.0170000000001</c:v>
                </c:pt>
                <c:pt idx="12">
                  <c:v>1806.9079999999999</c:v>
                </c:pt>
                <c:pt idx="13">
                  <c:v>1860.0709999999999</c:v>
                </c:pt>
                <c:pt idx="14">
                  <c:v>1921.319</c:v>
                </c:pt>
                <c:pt idx="15">
                  <c:v>2006.8679999999999</c:v>
                </c:pt>
                <c:pt idx="16">
                  <c:v>2040.9549999999999</c:v>
                </c:pt>
                <c:pt idx="17">
                  <c:v>1975.654</c:v>
                </c:pt>
                <c:pt idx="18">
                  <c:v>2211.2080000000001</c:v>
                </c:pt>
                <c:pt idx="19">
                  <c:v>2315.2150000000001</c:v>
                </c:pt>
                <c:pt idx="20">
                  <c:v>2413.0320000000002</c:v>
                </c:pt>
                <c:pt idx="21">
                  <c:v>2438.1060000000002</c:v>
                </c:pt>
                <c:pt idx="22">
                  <c:v>2459.7310000000002</c:v>
                </c:pt>
                <c:pt idx="23">
                  <c:v>2530.6999999999998</c:v>
                </c:pt>
                <c:pt idx="24">
                  <c:v>2508.0740000000001</c:v>
                </c:pt>
                <c:pt idx="25">
                  <c:v>2528.1779999999999</c:v>
                </c:pt>
                <c:pt idx="26">
                  <c:v>2524.83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23-44EC-B350-01D2B878B0C4}"/>
            </c:ext>
          </c:extLst>
        </c:ser>
        <c:ser>
          <c:idx val="5"/>
          <c:order val="5"/>
          <c:tx>
            <c:strRef>
              <c:f>'Oecd-OldAge'!$B$14</c:f>
              <c:strCache>
                <c:ptCount val="1"/>
                <c:pt idx="0">
                  <c:v>US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'Oecd-OldAge'!$C$8:$AC$8</c:f>
              <c:strCache>
                <c:ptCount val="27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</c:strCache>
            </c:strRef>
          </c:cat>
          <c:val>
            <c:numRef>
              <c:f>'Oecd-OldAge'!$C$14:$AC$14</c:f>
              <c:numCache>
                <c:formatCode>#,##0.0_ ;\-#,##0.0\ </c:formatCode>
                <c:ptCount val="27"/>
                <c:pt idx="0">
                  <c:v>2092.3249999999998</c:v>
                </c:pt>
                <c:pt idx="1">
                  <c:v>2120.913</c:v>
                </c:pt>
                <c:pt idx="2">
                  <c:v>2190.4140000000002</c:v>
                </c:pt>
                <c:pt idx="3">
                  <c:v>2229.1489999999999</c:v>
                </c:pt>
                <c:pt idx="4">
                  <c:v>2268.2860000000001</c:v>
                </c:pt>
                <c:pt idx="5">
                  <c:v>2299.1439999999998</c:v>
                </c:pt>
                <c:pt idx="6">
                  <c:v>2337.5630000000001</c:v>
                </c:pt>
                <c:pt idx="7">
                  <c:v>2355.7399999999998</c:v>
                </c:pt>
                <c:pt idx="8">
                  <c:v>2412.2539999999999</c:v>
                </c:pt>
                <c:pt idx="9">
                  <c:v>2451.5749999999998</c:v>
                </c:pt>
                <c:pt idx="10">
                  <c:v>2474.9520000000002</c:v>
                </c:pt>
                <c:pt idx="11">
                  <c:v>2538.529</c:v>
                </c:pt>
                <c:pt idx="12">
                  <c:v>2585.9780000000001</c:v>
                </c:pt>
                <c:pt idx="13">
                  <c:v>2662.77</c:v>
                </c:pt>
                <c:pt idx="14">
                  <c:v>2708.1770000000001</c:v>
                </c:pt>
                <c:pt idx="15">
                  <c:v>2748.5680000000002</c:v>
                </c:pt>
                <c:pt idx="16">
                  <c:v>2787.1289999999999</c:v>
                </c:pt>
                <c:pt idx="17">
                  <c:v>2827.761</c:v>
                </c:pt>
                <c:pt idx="18">
                  <c:v>2892.6880000000001</c:v>
                </c:pt>
                <c:pt idx="19">
                  <c:v>2956.93</c:v>
                </c:pt>
                <c:pt idx="20">
                  <c:v>3144.3139999999999</c:v>
                </c:pt>
                <c:pt idx="21">
                  <c:v>3202.7930000000001</c:v>
                </c:pt>
                <c:pt idx="22">
                  <c:v>3282.3910000000001</c:v>
                </c:pt>
                <c:pt idx="23">
                  <c:v>3349.0279999999998</c:v>
                </c:pt>
                <c:pt idx="24">
                  <c:v>3467.201</c:v>
                </c:pt>
                <c:pt idx="25">
                  <c:v>3553.22</c:v>
                </c:pt>
                <c:pt idx="26">
                  <c:v>3655.107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23-44EC-B350-01D2B878B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6768512"/>
        <c:axId val="176217648"/>
      </c:lineChart>
      <c:catAx>
        <c:axId val="2567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580000" spcFirstLastPara="1" vertOverflow="ellipsis" wrap="square" anchor="ctr" anchorCtr="1"/>
          <a:lstStyle/>
          <a:p>
            <a:pPr>
              <a:defRPr sz="11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6217648"/>
        <c:crosses val="autoZero"/>
        <c:auto val="1"/>
        <c:lblAlgn val="ctr"/>
        <c:lblOffset val="100"/>
        <c:noMultiLvlLbl val="0"/>
      </c:catAx>
      <c:valAx>
        <c:axId val="176217648"/>
        <c:scaling>
          <c:orientation val="minMax"/>
          <c:max val="55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5676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>
          <a:lumMod val="20000"/>
          <a:lumOff val="80000"/>
        </a:schemeClr>
      </a:solidFill>
      <a:round/>
    </a:ln>
    <a:effectLst/>
  </c:spPr>
  <c:txPr>
    <a:bodyPr/>
    <a:lstStyle/>
    <a:p>
      <a:pPr>
        <a:defRPr sz="12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'Oecd-OldAge'!$B$9</c:f>
              <c:strCache>
                <c:ptCount val="1"/>
                <c:pt idx="0">
                  <c:v>FRA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'Oecd-OldAge'!$C$8:$AC$8</c:f>
              <c:strCache>
                <c:ptCount val="27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</c:strCache>
            </c:strRef>
          </c:cat>
          <c:val>
            <c:numRef>
              <c:f>'Oecd-OldAge'!$C$9:$AC$9</c:f>
              <c:numCache>
                <c:formatCode>#,##0.0_ ;\-#,##0.0\ </c:formatCode>
                <c:ptCount val="27"/>
                <c:pt idx="0">
                  <c:v>2802.9340000000002</c:v>
                </c:pt>
                <c:pt idx="1">
                  <c:v>3054.3209999999999</c:v>
                </c:pt>
                <c:pt idx="2">
                  <c:v>3149.3510000000001</c:v>
                </c:pt>
                <c:pt idx="3">
                  <c:v>3280.5889999999999</c:v>
                </c:pt>
                <c:pt idx="4">
                  <c:v>3388.422</c:v>
                </c:pt>
                <c:pt idx="5">
                  <c:v>3498.0619999999999</c:v>
                </c:pt>
                <c:pt idx="6">
                  <c:v>3609.4119999999998</c:v>
                </c:pt>
                <c:pt idx="7">
                  <c:v>3687.67</c:v>
                </c:pt>
                <c:pt idx="8">
                  <c:v>3750.6930000000002</c:v>
                </c:pt>
                <c:pt idx="9">
                  <c:v>3821.451</c:v>
                </c:pt>
                <c:pt idx="10">
                  <c:v>3926.3710000000001</c:v>
                </c:pt>
                <c:pt idx="11">
                  <c:v>3968.6779999999999</c:v>
                </c:pt>
                <c:pt idx="12">
                  <c:v>4021.8620000000001</c:v>
                </c:pt>
                <c:pt idx="13">
                  <c:v>4098.1610000000001</c:v>
                </c:pt>
                <c:pt idx="14">
                  <c:v>4161.4359999999997</c:v>
                </c:pt>
                <c:pt idx="15">
                  <c:v>4280.549</c:v>
                </c:pt>
                <c:pt idx="16">
                  <c:v>4386.9399999999996</c:v>
                </c:pt>
                <c:pt idx="17">
                  <c:v>4428.5730000000003</c:v>
                </c:pt>
                <c:pt idx="18">
                  <c:v>4542.0919999999996</c:v>
                </c:pt>
                <c:pt idx="19">
                  <c:v>4642.3540000000003</c:v>
                </c:pt>
                <c:pt idx="20">
                  <c:v>4821.5</c:v>
                </c:pt>
                <c:pt idx="21">
                  <c:v>4915.8440000000001</c:v>
                </c:pt>
                <c:pt idx="22">
                  <c:v>5046.9799999999996</c:v>
                </c:pt>
                <c:pt idx="23">
                  <c:v>5139.5379999999996</c:v>
                </c:pt>
                <c:pt idx="24">
                  <c:v>5226.9589999999998</c:v>
                </c:pt>
                <c:pt idx="25">
                  <c:v>5277.6760000000004</c:v>
                </c:pt>
                <c:pt idx="26">
                  <c:v>5281.1319999999996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FE-4D10-A50F-F6C67E65A471}"/>
            </c:ext>
          </c:extLst>
        </c:ser>
        <c:ser>
          <c:idx val="1"/>
          <c:order val="1"/>
          <c:tx>
            <c:strRef>
              <c:f>'Oecd-OldAge'!$B$10</c:f>
              <c:strCache>
                <c:ptCount val="1"/>
                <c:pt idx="0">
                  <c:v>GER</c:v>
                </c:pt>
              </c:strCache>
            </c:strRef>
          </c:tx>
          <c:spPr>
            <a:ln w="28575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'Oecd-OldAge'!$C$8:$AC$8</c:f>
              <c:strCache>
                <c:ptCount val="27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</c:strCache>
            </c:strRef>
          </c:cat>
          <c:val>
            <c:numRef>
              <c:f>'Oecd-OldAge'!$C$10:$AC$10</c:f>
              <c:numCache>
                <c:formatCode>#,##0.0_ ;\-#,##0.0\ </c:formatCode>
                <c:ptCount val="27"/>
                <c:pt idx="0">
                  <c:v>3346.5149999999999</c:v>
                </c:pt>
                <c:pt idx="1">
                  <c:v>3242.9929999999999</c:v>
                </c:pt>
                <c:pt idx="2">
                  <c:v>2909.9189999999999</c:v>
                </c:pt>
                <c:pt idx="3">
                  <c:v>3062.6640000000002</c:v>
                </c:pt>
                <c:pt idx="4">
                  <c:v>3110.5459999999998</c:v>
                </c:pt>
                <c:pt idx="5">
                  <c:v>3243.28</c:v>
                </c:pt>
                <c:pt idx="6">
                  <c:v>3379.7530000000002</c:v>
                </c:pt>
                <c:pt idx="7">
                  <c:v>3462.6149999999998</c:v>
                </c:pt>
                <c:pt idx="8">
                  <c:v>3567.306</c:v>
                </c:pt>
                <c:pt idx="9">
                  <c:v>3676.5659999999998</c:v>
                </c:pt>
                <c:pt idx="10">
                  <c:v>3757.337</c:v>
                </c:pt>
                <c:pt idx="11">
                  <c:v>3899.2629999999999</c:v>
                </c:pt>
                <c:pt idx="12">
                  <c:v>3980.5790000000002</c:v>
                </c:pt>
                <c:pt idx="13">
                  <c:v>4054.04</c:v>
                </c:pt>
                <c:pt idx="14">
                  <c:v>4096.3320000000003</c:v>
                </c:pt>
                <c:pt idx="15">
                  <c:v>4097.95</c:v>
                </c:pt>
                <c:pt idx="16">
                  <c:v>4116.5720000000001</c:v>
                </c:pt>
                <c:pt idx="17">
                  <c:v>4138.7049999999999</c:v>
                </c:pt>
                <c:pt idx="18">
                  <c:v>4111.2830000000004</c:v>
                </c:pt>
                <c:pt idx="19">
                  <c:v>4156.4570000000003</c:v>
                </c:pt>
                <c:pt idx="20">
                  <c:v>4202.7550000000001</c:v>
                </c:pt>
                <c:pt idx="21">
                  <c:v>4252.0919999999996</c:v>
                </c:pt>
                <c:pt idx="22">
                  <c:v>4236.9669999999996</c:v>
                </c:pt>
                <c:pt idx="23">
                  <c:v>4242.7629999999999</c:v>
                </c:pt>
                <c:pt idx="24">
                  <c:v>4212.7470000000003</c:v>
                </c:pt>
                <c:pt idx="25">
                  <c:v>4251.143</c:v>
                </c:pt>
                <c:pt idx="26">
                  <c:v>4308.8590000000004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FE-4D10-A50F-F6C67E65A471}"/>
            </c:ext>
          </c:extLst>
        </c:ser>
        <c:ser>
          <c:idx val="2"/>
          <c:order val="2"/>
          <c:tx>
            <c:strRef>
              <c:f>'Oecd-OldAge'!$B$11</c:f>
              <c:strCache>
                <c:ptCount val="1"/>
                <c:pt idx="0">
                  <c:v>ITA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'Oecd-OldAge'!$C$8:$AC$8</c:f>
              <c:strCache>
                <c:ptCount val="27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</c:strCache>
            </c:strRef>
          </c:cat>
          <c:val>
            <c:numRef>
              <c:f>'Oecd-OldAge'!$C$11:$AC$11</c:f>
              <c:numCache>
                <c:formatCode>#,##0.0_ ;\-#,##0.0\ </c:formatCode>
                <c:ptCount val="27"/>
                <c:pt idx="0">
                  <c:v>3302.9580000000001</c:v>
                </c:pt>
                <c:pt idx="1">
                  <c:v>3443.3339999999998</c:v>
                </c:pt>
                <c:pt idx="2">
                  <c:v>3586.0079999999998</c:v>
                </c:pt>
                <c:pt idx="3">
                  <c:v>3854.4490000000001</c:v>
                </c:pt>
                <c:pt idx="4">
                  <c:v>3940.2150000000001</c:v>
                </c:pt>
                <c:pt idx="5">
                  <c:v>4124.7420000000002</c:v>
                </c:pt>
                <c:pt idx="6">
                  <c:v>4221.5119999999997</c:v>
                </c:pt>
                <c:pt idx="7">
                  <c:v>4367.7790000000005</c:v>
                </c:pt>
                <c:pt idx="8">
                  <c:v>4581.83</c:v>
                </c:pt>
                <c:pt idx="9">
                  <c:v>4593.8130000000001</c:v>
                </c:pt>
                <c:pt idx="10">
                  <c:v>4732.5959999999995</c:v>
                </c:pt>
                <c:pt idx="11">
                  <c:v>4796.6620000000003</c:v>
                </c:pt>
                <c:pt idx="12">
                  <c:v>4828.8220000000001</c:v>
                </c:pt>
                <c:pt idx="13">
                  <c:v>4873.62</c:v>
                </c:pt>
                <c:pt idx="14">
                  <c:v>4896.0630000000001</c:v>
                </c:pt>
                <c:pt idx="15">
                  <c:v>4950.8320000000003</c:v>
                </c:pt>
                <c:pt idx="16">
                  <c:v>4996.3609999999999</c:v>
                </c:pt>
                <c:pt idx="17">
                  <c:v>5069.6989999999996</c:v>
                </c:pt>
                <c:pt idx="18">
                  <c:v>5160.5730000000003</c:v>
                </c:pt>
                <c:pt idx="19">
                  <c:v>5224.1440000000002</c:v>
                </c:pt>
                <c:pt idx="20">
                  <c:v>5263.6419999999998</c:v>
                </c:pt>
                <c:pt idx="21">
                  <c:v>5397.9049999999997</c:v>
                </c:pt>
                <c:pt idx="22">
                  <c:v>5416.05</c:v>
                </c:pt>
                <c:pt idx="23">
                  <c:v>5379.8860000000004</c:v>
                </c:pt>
                <c:pt idx="24">
                  <c:v>5396.9520000000002</c:v>
                </c:pt>
                <c:pt idx="25">
                  <c:v>5349.1480000000001</c:v>
                </c:pt>
                <c:pt idx="26">
                  <c:v>5394.6809999999996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8FE-4D10-A50F-F6C67E65A471}"/>
            </c:ext>
          </c:extLst>
        </c:ser>
        <c:ser>
          <c:idx val="3"/>
          <c:order val="3"/>
          <c:tx>
            <c:strRef>
              <c:f>'Oecd-OldAge'!$B$12</c:f>
              <c:strCache>
                <c:ptCount val="1"/>
                <c:pt idx="0">
                  <c:v>SPA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'Oecd-OldAge'!$C$8:$AC$8</c:f>
              <c:strCache>
                <c:ptCount val="27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</c:strCache>
            </c:strRef>
          </c:cat>
          <c:val>
            <c:numRef>
              <c:f>'Oecd-OldAge'!$C$12:$AC$12</c:f>
              <c:numCache>
                <c:formatCode>#,##0.0_ ;\-#,##0.0\ </c:formatCode>
                <c:ptCount val="27"/>
                <c:pt idx="0">
                  <c:v>1616.248</c:v>
                </c:pt>
                <c:pt idx="1">
                  <c:v>1816.2370000000001</c:v>
                </c:pt>
                <c:pt idx="2">
                  <c:v>1901.828</c:v>
                </c:pt>
                <c:pt idx="3">
                  <c:v>1993.954</c:v>
                </c:pt>
                <c:pt idx="4">
                  <c:v>2068.5219999999999</c:v>
                </c:pt>
                <c:pt idx="5">
                  <c:v>2119.9960000000001</c:v>
                </c:pt>
                <c:pt idx="6">
                  <c:v>2204.7379999999998</c:v>
                </c:pt>
                <c:pt idx="7">
                  <c:v>2286.5859999999998</c:v>
                </c:pt>
                <c:pt idx="8">
                  <c:v>2337.7109999999998</c:v>
                </c:pt>
                <c:pt idx="9">
                  <c:v>2352.576</c:v>
                </c:pt>
                <c:pt idx="10">
                  <c:v>2400.2750000000001</c:v>
                </c:pt>
                <c:pt idx="11">
                  <c:v>2547.3339999999998</c:v>
                </c:pt>
                <c:pt idx="12">
                  <c:v>2548.0709999999999</c:v>
                </c:pt>
                <c:pt idx="13">
                  <c:v>2588.2190000000001</c:v>
                </c:pt>
                <c:pt idx="14">
                  <c:v>2600.6610000000001</c:v>
                </c:pt>
                <c:pt idx="15">
                  <c:v>2640.1419999999998</c:v>
                </c:pt>
                <c:pt idx="16">
                  <c:v>2687.5189999999998</c:v>
                </c:pt>
                <c:pt idx="17">
                  <c:v>2728.7849999999999</c:v>
                </c:pt>
                <c:pt idx="18">
                  <c:v>2859.7159999999999</c:v>
                </c:pt>
                <c:pt idx="19">
                  <c:v>2975.9859999999999</c:v>
                </c:pt>
                <c:pt idx="20">
                  <c:v>3175.944</c:v>
                </c:pt>
                <c:pt idx="21">
                  <c:v>3120.11</c:v>
                </c:pt>
                <c:pt idx="22">
                  <c:v>3233.8490000000002</c:v>
                </c:pt>
                <c:pt idx="23">
                  <c:v>3328.4859999999999</c:v>
                </c:pt>
                <c:pt idx="24">
                  <c:v>3474.0050000000001</c:v>
                </c:pt>
                <c:pt idx="25">
                  <c:v>3613.6469999999999</c:v>
                </c:pt>
                <c:pt idx="26">
                  <c:v>3680.9740000000002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8FE-4D10-A50F-F6C67E65A471}"/>
            </c:ext>
          </c:extLst>
        </c:ser>
        <c:ser>
          <c:idx val="4"/>
          <c:order val="4"/>
          <c:tx>
            <c:strRef>
              <c:f>'Oecd-OldAge'!$B$13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chemeClr val="tx2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'Oecd-OldAge'!$C$8:$AC$8</c:f>
              <c:strCache>
                <c:ptCount val="27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</c:strCache>
            </c:strRef>
          </c:cat>
          <c:val>
            <c:numRef>
              <c:f>'Oecd-OldAge'!$C$13:$AC$13</c:f>
              <c:numCache>
                <c:formatCode>#,##0.0_ ;\-#,##0.0\ </c:formatCode>
                <c:ptCount val="27"/>
                <c:pt idx="0">
                  <c:v>1217.6189999999999</c:v>
                </c:pt>
                <c:pt idx="1">
                  <c:v>1258.6469999999999</c:v>
                </c:pt>
                <c:pt idx="2">
                  <c:v>1350.097</c:v>
                </c:pt>
                <c:pt idx="3">
                  <c:v>1435.3050000000001</c:v>
                </c:pt>
                <c:pt idx="4">
                  <c:v>1496.569</c:v>
                </c:pt>
                <c:pt idx="5">
                  <c:v>1493.114</c:v>
                </c:pt>
                <c:pt idx="6">
                  <c:v>1436.329</c:v>
                </c:pt>
                <c:pt idx="7">
                  <c:v>1474.8409999999999</c:v>
                </c:pt>
                <c:pt idx="8">
                  <c:v>1537.453</c:v>
                </c:pt>
                <c:pt idx="9">
                  <c:v>1594.127</c:v>
                </c:pt>
                <c:pt idx="10">
                  <c:v>1640.578</c:v>
                </c:pt>
                <c:pt idx="11">
                  <c:v>1705.0170000000001</c:v>
                </c:pt>
                <c:pt idx="12">
                  <c:v>1806.9079999999999</c:v>
                </c:pt>
                <c:pt idx="13">
                  <c:v>1860.0709999999999</c:v>
                </c:pt>
                <c:pt idx="14">
                  <c:v>1921.319</c:v>
                </c:pt>
                <c:pt idx="15">
                  <c:v>2006.8679999999999</c:v>
                </c:pt>
                <c:pt idx="16">
                  <c:v>2040.9549999999999</c:v>
                </c:pt>
                <c:pt idx="17">
                  <c:v>1975.654</c:v>
                </c:pt>
                <c:pt idx="18">
                  <c:v>2211.2080000000001</c:v>
                </c:pt>
                <c:pt idx="19">
                  <c:v>2315.2150000000001</c:v>
                </c:pt>
                <c:pt idx="20">
                  <c:v>2413.0320000000002</c:v>
                </c:pt>
                <c:pt idx="21">
                  <c:v>2438.1060000000002</c:v>
                </c:pt>
                <c:pt idx="22">
                  <c:v>2459.7310000000002</c:v>
                </c:pt>
                <c:pt idx="23">
                  <c:v>2530.6999999999998</c:v>
                </c:pt>
                <c:pt idx="24">
                  <c:v>2508.0740000000001</c:v>
                </c:pt>
                <c:pt idx="25">
                  <c:v>2528.1779999999999</c:v>
                </c:pt>
                <c:pt idx="26">
                  <c:v>2524.83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8FE-4D10-A50F-F6C67E65A471}"/>
            </c:ext>
          </c:extLst>
        </c:ser>
        <c:ser>
          <c:idx val="5"/>
          <c:order val="5"/>
          <c:tx>
            <c:strRef>
              <c:f>'Oecd-OldAge'!$B$14</c:f>
              <c:strCache>
                <c:ptCount val="1"/>
                <c:pt idx="0">
                  <c:v>US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'Oecd-OldAge'!$C$8:$AC$8</c:f>
              <c:strCache>
                <c:ptCount val="27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</c:strCache>
            </c:strRef>
          </c:cat>
          <c:val>
            <c:numRef>
              <c:f>'Oecd-OldAge'!$C$14:$AC$14</c:f>
              <c:numCache>
                <c:formatCode>#,##0.0_ ;\-#,##0.0\ </c:formatCode>
                <c:ptCount val="27"/>
                <c:pt idx="0">
                  <c:v>2092.3249999999998</c:v>
                </c:pt>
                <c:pt idx="1">
                  <c:v>2120.913</c:v>
                </c:pt>
                <c:pt idx="2">
                  <c:v>2190.4140000000002</c:v>
                </c:pt>
                <c:pt idx="3">
                  <c:v>2229.1489999999999</c:v>
                </c:pt>
                <c:pt idx="4">
                  <c:v>2268.2860000000001</c:v>
                </c:pt>
                <c:pt idx="5">
                  <c:v>2299.1439999999998</c:v>
                </c:pt>
                <c:pt idx="6">
                  <c:v>2337.5630000000001</c:v>
                </c:pt>
                <c:pt idx="7">
                  <c:v>2355.7399999999998</c:v>
                </c:pt>
                <c:pt idx="8">
                  <c:v>2412.2539999999999</c:v>
                </c:pt>
                <c:pt idx="9">
                  <c:v>2451.5749999999998</c:v>
                </c:pt>
                <c:pt idx="10">
                  <c:v>2474.9520000000002</c:v>
                </c:pt>
                <c:pt idx="11">
                  <c:v>2538.529</c:v>
                </c:pt>
                <c:pt idx="12">
                  <c:v>2585.9780000000001</c:v>
                </c:pt>
                <c:pt idx="13">
                  <c:v>2662.77</c:v>
                </c:pt>
                <c:pt idx="14">
                  <c:v>2708.1770000000001</c:v>
                </c:pt>
                <c:pt idx="15">
                  <c:v>2748.5680000000002</c:v>
                </c:pt>
                <c:pt idx="16">
                  <c:v>2787.1289999999999</c:v>
                </c:pt>
                <c:pt idx="17">
                  <c:v>2827.761</c:v>
                </c:pt>
                <c:pt idx="18">
                  <c:v>2892.6880000000001</c:v>
                </c:pt>
                <c:pt idx="19">
                  <c:v>2956.93</c:v>
                </c:pt>
                <c:pt idx="20">
                  <c:v>3144.3139999999999</c:v>
                </c:pt>
                <c:pt idx="21">
                  <c:v>3202.7930000000001</c:v>
                </c:pt>
                <c:pt idx="22">
                  <c:v>3282.3910000000001</c:v>
                </c:pt>
                <c:pt idx="23">
                  <c:v>3349.0279999999998</c:v>
                </c:pt>
                <c:pt idx="24">
                  <c:v>3467.201</c:v>
                </c:pt>
                <c:pt idx="25">
                  <c:v>3553.22</c:v>
                </c:pt>
                <c:pt idx="26">
                  <c:v>3655.107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8FE-4D10-A50F-F6C67E65A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6768512"/>
        <c:axId val="176217648"/>
      </c:lineChart>
      <c:catAx>
        <c:axId val="2567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58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6217648"/>
        <c:crosses val="autoZero"/>
        <c:auto val="1"/>
        <c:lblAlgn val="ctr"/>
        <c:lblOffset val="100"/>
        <c:noMultiLvlLbl val="0"/>
      </c:catAx>
      <c:valAx>
        <c:axId val="176217648"/>
        <c:scaling>
          <c:orientation val="minMax"/>
          <c:max val="55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5676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>
          <a:lumMod val="20000"/>
          <a:lumOff val="80000"/>
        </a:schemeClr>
      </a:solidFill>
      <a:round/>
    </a:ln>
    <a:effectLst/>
  </c:spPr>
  <c:txPr>
    <a:bodyPr/>
    <a:lstStyle/>
    <a:p>
      <a:pPr>
        <a:defRPr sz="12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image" Target="../media/image2.emf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66</xdr:row>
      <xdr:rowOff>133350</xdr:rowOff>
    </xdr:from>
    <xdr:to>
      <xdr:col>11</xdr:col>
      <xdr:colOff>704849</xdr:colOff>
      <xdr:row>101</xdr:row>
      <xdr:rowOff>123825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167EE7CE-2F51-405D-AAE9-8165403B5E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102</xdr:row>
      <xdr:rowOff>0</xdr:rowOff>
    </xdr:from>
    <xdr:to>
      <xdr:col>11</xdr:col>
      <xdr:colOff>676275</xdr:colOff>
      <xdr:row>136</xdr:row>
      <xdr:rowOff>152400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8519C0E3-4DA8-4602-A707-7AD53BFC62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180974</xdr:colOff>
      <xdr:row>79</xdr:row>
      <xdr:rowOff>66675</xdr:rowOff>
    </xdr:from>
    <xdr:to>
      <xdr:col>17</xdr:col>
      <xdr:colOff>190499</xdr:colOff>
      <xdr:row>111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1B312CD-1C60-4012-B619-BAAF5FA14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152400</xdr:colOff>
      <xdr:row>44</xdr:row>
      <xdr:rowOff>0</xdr:rowOff>
    </xdr:from>
    <xdr:to>
      <xdr:col>17</xdr:col>
      <xdr:colOff>161925</xdr:colOff>
      <xdr:row>75</xdr:row>
      <xdr:rowOff>123825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3C90763E-964A-447F-B363-EA931EA3DF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247650</xdr:colOff>
      <xdr:row>1</xdr:row>
      <xdr:rowOff>276225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ED475656-264F-4BA5-9026-C9FAAECFB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0525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247650</xdr:colOff>
      <xdr:row>1</xdr:row>
      <xdr:rowOff>276225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4E742122-9AE7-4A09-8EEC-02FC0EC61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0525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247650</xdr:colOff>
      <xdr:row>1</xdr:row>
      <xdr:rowOff>276225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C4680FEB-32E6-4D84-B83A-B34014A66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0525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247650</xdr:colOff>
      <xdr:row>1</xdr:row>
      <xdr:rowOff>276225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9C0F637B-47E2-4E54-9841-9E2F0337A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0525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247650</xdr:colOff>
      <xdr:row>1</xdr:row>
      <xdr:rowOff>276225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9B6DAF33-49A2-47D9-8097-FE103119E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0525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76200</xdr:colOff>
      <xdr:row>79</xdr:row>
      <xdr:rowOff>19050</xdr:rowOff>
    </xdr:from>
    <xdr:to>
      <xdr:col>32</xdr:col>
      <xdr:colOff>38100</xdr:colOff>
      <xdr:row>111</xdr:row>
      <xdr:rowOff>19050</xdr:rowOff>
    </xdr:to>
    <xdr:graphicFrame macro="">
      <xdr:nvGraphicFramePr>
        <xdr:cNvPr id="21" name="Grafico 20">
          <a:extLst>
            <a:ext uri="{FF2B5EF4-FFF2-40B4-BE49-F238E27FC236}">
              <a16:creationId xmlns:a16="http://schemas.microsoft.com/office/drawing/2014/main" id="{8BBD7626-356E-410B-8446-91DA9DB0A2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114300</xdr:colOff>
      <xdr:row>44</xdr:row>
      <xdr:rowOff>0</xdr:rowOff>
    </xdr:from>
    <xdr:to>
      <xdr:col>32</xdr:col>
      <xdr:colOff>95250</xdr:colOff>
      <xdr:row>75</xdr:row>
      <xdr:rowOff>152400</xdr:rowOff>
    </xdr:to>
    <xdr:graphicFrame macro="">
      <xdr:nvGraphicFramePr>
        <xdr:cNvPr id="22" name="Grafico 21">
          <a:extLst>
            <a:ext uri="{FF2B5EF4-FFF2-40B4-BE49-F238E27FC236}">
              <a16:creationId xmlns:a16="http://schemas.microsoft.com/office/drawing/2014/main" id="{DAD83B5F-E00A-45FB-ACEF-5F6A6D80CE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25</xdr:col>
      <xdr:colOff>0</xdr:colOff>
      <xdr:row>121</xdr:row>
      <xdr:rowOff>0</xdr:rowOff>
    </xdr:from>
    <xdr:to>
      <xdr:col>56</xdr:col>
      <xdr:colOff>9525</xdr:colOff>
      <xdr:row>196</xdr:row>
      <xdr:rowOff>114300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id="{B6692D2A-3C6D-4057-BB02-7E3CD647A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78400" y="19792950"/>
          <a:ext cx="18468975" cy="1225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43</xdr:row>
      <xdr:rowOff>133350</xdr:rowOff>
    </xdr:from>
    <xdr:to>
      <xdr:col>17</xdr:col>
      <xdr:colOff>19049</xdr:colOff>
      <xdr:row>75</xdr:row>
      <xdr:rowOff>95250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CC6CFF0-BCB3-4D0C-B725-CF286BDD43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iv7a.istat.it/index.aspx?DatasetCode=DCCN_PROTSOC_B14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dati.istat.it/OECDStat_Metadata/ShowMetadata.ashx?Dataset=DCCN_PROTSOC_B14&amp;Coords=%5bRIF_BISOGNO%5d.%5bEXCLU%5d&amp;ShowOnWeb=true&amp;Lang=it" TargetMode="External"/><Relationship Id="rId1" Type="http://schemas.openxmlformats.org/officeDocument/2006/relationships/hyperlink" Target="http://dati.istat.it/OECDStat_Metadata/ShowMetadata.ashx?Dataset=DCCN_PROTSOC_B14&amp;ShowOnWeb=true&amp;Lang=it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dativ7a.istat.it/index.aspx?DatasetCode=DCCN_PROTSOC_B14" TargetMode="External"/><Relationship Id="rId4" Type="http://schemas.openxmlformats.org/officeDocument/2006/relationships/hyperlink" Target="http://dati.istat.it/OECDStat_Metadata/ShowMetadata.ashx?Dataset=DCCN_PROTSOC_B14&amp;Coords=%5bRIF_BISOGNO%5d.%5bEXCLU%5d&amp;ShowOnWeb=true&amp;Lang=it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stats-2.oecd.org/index.aspx?DatasetCode=SOCX_AGG" TargetMode="External"/><Relationship Id="rId13" Type="http://schemas.openxmlformats.org/officeDocument/2006/relationships/hyperlink" Target="http://stats.oecd.org/OECDStat_Metadata/ShowMetadata.ashx?Dataset=SOCX_AGG&amp;Coords=%5bCOUNTRY%5d.%5bESP%5d&amp;ShowOnWeb=true&amp;Lang=en" TargetMode="External"/><Relationship Id="rId18" Type="http://schemas.openxmlformats.org/officeDocument/2006/relationships/hyperlink" Target="http://stats.oecd.org/OECDStat_Metadata/ShowMetadata.ashx?Dataset=SOCX_AGG&amp;Coords=%5bCOUNTRY%5d.%5bDEU%5d&amp;ShowOnWeb=true&amp;Lang=en" TargetMode="External"/><Relationship Id="rId26" Type="http://schemas.openxmlformats.org/officeDocument/2006/relationships/hyperlink" Target="http://stats.oecd.org/OECDStat_Metadata/ShowMetadata.ashx?Dataset=SOCX_AGG&amp;Coords=%5bCOUNTRY%5d.%5bESP%5d&amp;ShowOnWeb=true&amp;Lang=en" TargetMode="External"/><Relationship Id="rId3" Type="http://schemas.openxmlformats.org/officeDocument/2006/relationships/hyperlink" Target="http://stats.oecd.org/OECDStat_Metadata/ShowMetadata.ashx?Dataset=SOCX_AGG&amp;Coords=%5bCOUNTRY%5d.%5bDEU%5d&amp;ShowOnWeb=true&amp;Lang=en" TargetMode="External"/><Relationship Id="rId21" Type="http://schemas.openxmlformats.org/officeDocument/2006/relationships/hyperlink" Target="http://stats.oecd.org/OECDStat_Metadata/ShowMetadata.ashx?Dataset=SOCX_AGG&amp;Coords=%5bCOUNTRY%5d.%5bGBR%5d&amp;ShowOnWeb=true&amp;Lang=en" TargetMode="External"/><Relationship Id="rId7" Type="http://schemas.openxmlformats.org/officeDocument/2006/relationships/hyperlink" Target="http://stats.oecd.org/OECDStat_Metadata/ShowMetadata.ashx?Dataset=SOCX_AGG&amp;Coords=%5bCOUNTRY%5d.%5bUSA%5d&amp;ShowOnWeb=true&amp;Lang=en" TargetMode="External"/><Relationship Id="rId12" Type="http://schemas.openxmlformats.org/officeDocument/2006/relationships/hyperlink" Target="http://stats.oecd.org/OECDStat_Metadata/ShowMetadata.ashx?Dataset=SOCX_AGG&amp;Coords=%5bCOUNTRY%5d.%5bITA%5d&amp;ShowOnWeb=true&amp;Lang=en" TargetMode="External"/><Relationship Id="rId17" Type="http://schemas.openxmlformats.org/officeDocument/2006/relationships/hyperlink" Target="http://stats.oecd.org/OECDStat_Metadata/ShowMetadata.ashx?Dataset=SOCX_AGG&amp;Coords=%5bCOUNTRY%5d.%5bFRA%5d&amp;ShowOnWeb=true&amp;Lang=en" TargetMode="External"/><Relationship Id="rId25" Type="http://schemas.openxmlformats.org/officeDocument/2006/relationships/hyperlink" Target="http://stats.oecd.org/OECDStat_Metadata/ShowMetadata.ashx?Dataset=SOCX_AGG&amp;Coords=%5bCOUNTRY%5d.%5bITA%5d&amp;ShowOnWeb=true&amp;Lang=en" TargetMode="External"/><Relationship Id="rId2" Type="http://schemas.openxmlformats.org/officeDocument/2006/relationships/hyperlink" Target="http://stats.oecd.org/OECDStat_Metadata/ShowMetadata.ashx?Dataset=SOCX_AGG&amp;Coords=%5bCOUNTRY%5d.%5bFRA%5d&amp;ShowOnWeb=true&amp;Lang=en" TargetMode="External"/><Relationship Id="rId16" Type="http://schemas.openxmlformats.org/officeDocument/2006/relationships/hyperlink" Target="https://stats-2.oecd.org/index.aspx?DatasetCode=SOCX_AGG" TargetMode="External"/><Relationship Id="rId20" Type="http://schemas.openxmlformats.org/officeDocument/2006/relationships/hyperlink" Target="http://stats.oecd.org/OECDStat_Metadata/ShowMetadata.ashx?Dataset=SOCX_AGG&amp;Coords=%5bCOUNTRY%5d.%5bESP%5d&amp;ShowOnWeb=true&amp;Lang=en" TargetMode="External"/><Relationship Id="rId29" Type="http://schemas.openxmlformats.org/officeDocument/2006/relationships/drawing" Target="../drawings/drawing2.xml"/><Relationship Id="rId1" Type="http://schemas.openxmlformats.org/officeDocument/2006/relationships/hyperlink" Target="http://stats.oecd.org/OECDStat_Metadata/ShowMetadata.ashx?Dataset=SOCX_AGG&amp;ShowOnWeb=true&amp;Lang=en" TargetMode="External"/><Relationship Id="rId6" Type="http://schemas.openxmlformats.org/officeDocument/2006/relationships/hyperlink" Target="http://stats.oecd.org/OECDStat_Metadata/ShowMetadata.ashx?Dataset=SOCX_AGG&amp;Coords=%5bCOUNTRY%5d.%5bGBR%5d&amp;ShowOnWeb=true&amp;Lang=en" TargetMode="External"/><Relationship Id="rId11" Type="http://schemas.openxmlformats.org/officeDocument/2006/relationships/hyperlink" Target="http://stats.oecd.org/OECDStat_Metadata/ShowMetadata.ashx?Dataset=SOCX_AGG&amp;Coords=%5bCOUNTRY%5d.%5bDEU%5d&amp;ShowOnWeb=true&amp;Lang=en" TargetMode="External"/><Relationship Id="rId24" Type="http://schemas.openxmlformats.org/officeDocument/2006/relationships/hyperlink" Target="http://stats.oecd.org/OECDStat_Metadata/ShowMetadata.ashx?Dataset=SOCX_AGG&amp;Coords=%5bCOUNTRY%5d.%5bDEU%5d&amp;ShowOnWeb=true&amp;Lang=en" TargetMode="External"/><Relationship Id="rId5" Type="http://schemas.openxmlformats.org/officeDocument/2006/relationships/hyperlink" Target="http://stats.oecd.org/OECDStat_Metadata/ShowMetadata.ashx?Dataset=SOCX_AGG&amp;Coords=%5bCOUNTRY%5d.%5bESP%5d&amp;ShowOnWeb=true&amp;Lang=en" TargetMode="External"/><Relationship Id="rId15" Type="http://schemas.openxmlformats.org/officeDocument/2006/relationships/hyperlink" Target="http://stats.oecd.org/OECDStat_Metadata/ShowMetadata.ashx?Dataset=SOCX_AGG&amp;Coords=%5bCOUNTRY%5d.%5bUSA%5d&amp;ShowOnWeb=true&amp;Lang=en" TargetMode="External"/><Relationship Id="rId23" Type="http://schemas.openxmlformats.org/officeDocument/2006/relationships/hyperlink" Target="http://stats.oecd.org/OECDStat_Metadata/ShowMetadata.ashx?Dataset=SOCX_AGG&amp;Coords=%5bCOUNTRY%5d.%5bFRA%5d&amp;ShowOnWeb=true&amp;Lang=en" TargetMode="External"/><Relationship Id="rId28" Type="http://schemas.openxmlformats.org/officeDocument/2006/relationships/hyperlink" Target="http://stats.oecd.org/OECDStat_Metadata/ShowMetadata.ashx?Dataset=SOCX_AGG&amp;Coords=%5bCOUNTRY%5d.%5bUSA%5d&amp;ShowOnWeb=true&amp;Lang=en" TargetMode="External"/><Relationship Id="rId10" Type="http://schemas.openxmlformats.org/officeDocument/2006/relationships/hyperlink" Target="http://stats.oecd.org/OECDStat_Metadata/ShowMetadata.ashx?Dataset=SOCX_AGG&amp;Coords=%5bCOUNTRY%5d.%5bFRA%5d&amp;ShowOnWeb=true&amp;Lang=en" TargetMode="External"/><Relationship Id="rId19" Type="http://schemas.openxmlformats.org/officeDocument/2006/relationships/hyperlink" Target="http://stats.oecd.org/OECDStat_Metadata/ShowMetadata.ashx?Dataset=SOCX_AGG&amp;Coords=%5bCOUNTRY%5d.%5bITA%5d&amp;ShowOnWeb=true&amp;Lang=en" TargetMode="External"/><Relationship Id="rId31" Type="http://schemas.openxmlformats.org/officeDocument/2006/relationships/comments" Target="../comments1.xml"/><Relationship Id="rId4" Type="http://schemas.openxmlformats.org/officeDocument/2006/relationships/hyperlink" Target="http://stats.oecd.org/OECDStat_Metadata/ShowMetadata.ashx?Dataset=SOCX_AGG&amp;Coords=%5bCOUNTRY%5d.%5bITA%5d&amp;ShowOnWeb=true&amp;Lang=en" TargetMode="External"/><Relationship Id="rId9" Type="http://schemas.openxmlformats.org/officeDocument/2006/relationships/hyperlink" Target="http://stats.oecd.org/OECDStat_Metadata/ShowMetadata.ashx?Dataset=SOCX_AGG&amp;ShowOnWeb=true&amp;Lang=en" TargetMode="External"/><Relationship Id="rId14" Type="http://schemas.openxmlformats.org/officeDocument/2006/relationships/hyperlink" Target="http://stats.oecd.org/OECDStat_Metadata/ShowMetadata.ashx?Dataset=SOCX_AGG&amp;Coords=%5bCOUNTRY%5d.%5bGBR%5d&amp;ShowOnWeb=true&amp;Lang=en" TargetMode="External"/><Relationship Id="rId22" Type="http://schemas.openxmlformats.org/officeDocument/2006/relationships/hyperlink" Target="http://stats.oecd.org/OECDStat_Metadata/ShowMetadata.ashx?Dataset=SOCX_AGG&amp;Coords=%5bCOUNTRY%5d.%5bUSA%5d&amp;ShowOnWeb=true&amp;Lang=en" TargetMode="External"/><Relationship Id="rId27" Type="http://schemas.openxmlformats.org/officeDocument/2006/relationships/hyperlink" Target="http://stats.oecd.org/OECDStat_Metadata/ShowMetadata.ashx?Dataset=SOCX_AGG&amp;Coords=%5bCOUNTRY%5d.%5bGBR%5d&amp;ShowOnWeb=true&amp;Lang=en" TargetMode="External"/><Relationship Id="rId30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stats-2.oecd.org/index.aspx?DatasetCode=SOCX_AGG" TargetMode="External"/><Relationship Id="rId13" Type="http://schemas.openxmlformats.org/officeDocument/2006/relationships/hyperlink" Target="http://stats.oecd.org/OECDStat_Metadata/ShowMetadata.ashx?Dataset=SOCX_AGG&amp;Coords=%5bCOUNTRY%5d.%5bESP%5d&amp;ShowOnWeb=true&amp;Lang=en" TargetMode="External"/><Relationship Id="rId18" Type="http://schemas.openxmlformats.org/officeDocument/2006/relationships/hyperlink" Target="http://stats.oecd.org/OECDStat_Metadata/ShowMetadata.ashx?Dataset=SOCX_AGG&amp;Coords=%5bCOUNTRY%5d.%5bDEU%5d&amp;ShowOnWeb=true&amp;Lang=en" TargetMode="External"/><Relationship Id="rId26" Type="http://schemas.openxmlformats.org/officeDocument/2006/relationships/hyperlink" Target="http://stats.oecd.org/OECDStat_Metadata/ShowMetadata.ashx?Dataset=SOCX_AGG&amp;Coords=%5bCOUNTRY%5d.%5bESP%5d&amp;ShowOnWeb=true&amp;Lang=en" TargetMode="External"/><Relationship Id="rId3" Type="http://schemas.openxmlformats.org/officeDocument/2006/relationships/hyperlink" Target="http://stats.oecd.org/OECDStat_Metadata/ShowMetadata.ashx?Dataset=SOCX_AGG&amp;Coords=%5bCOUNTRY%5d.%5bDEU%5d&amp;ShowOnWeb=true&amp;Lang=en" TargetMode="External"/><Relationship Id="rId21" Type="http://schemas.openxmlformats.org/officeDocument/2006/relationships/hyperlink" Target="http://stats.oecd.org/OECDStat_Metadata/ShowMetadata.ashx?Dataset=SOCX_AGG&amp;Coords=%5bCOUNTRY%5d.%5bGBR%5d&amp;ShowOnWeb=true&amp;Lang=en" TargetMode="External"/><Relationship Id="rId7" Type="http://schemas.openxmlformats.org/officeDocument/2006/relationships/hyperlink" Target="http://stats.oecd.org/OECDStat_Metadata/ShowMetadata.ashx?Dataset=SOCX_AGG&amp;Coords=%5bCOUNTRY%5d.%5bUSA%5d&amp;ShowOnWeb=true&amp;Lang=en" TargetMode="External"/><Relationship Id="rId12" Type="http://schemas.openxmlformats.org/officeDocument/2006/relationships/hyperlink" Target="http://stats.oecd.org/OECDStat_Metadata/ShowMetadata.ashx?Dataset=SOCX_AGG&amp;Coords=%5bCOUNTRY%5d.%5bITA%5d&amp;ShowOnWeb=true&amp;Lang=en" TargetMode="External"/><Relationship Id="rId17" Type="http://schemas.openxmlformats.org/officeDocument/2006/relationships/hyperlink" Target="http://stats.oecd.org/OECDStat_Metadata/ShowMetadata.ashx?Dataset=SOCX_AGG&amp;Coords=%5bCOUNTRY%5d.%5bFRA%5d&amp;ShowOnWeb=true&amp;Lang=en" TargetMode="External"/><Relationship Id="rId25" Type="http://schemas.openxmlformats.org/officeDocument/2006/relationships/hyperlink" Target="http://stats.oecd.org/OECDStat_Metadata/ShowMetadata.ashx?Dataset=SOCX_AGG&amp;Coords=%5bCOUNTRY%5d.%5bITA%5d&amp;ShowOnWeb=true&amp;Lang=en" TargetMode="External"/><Relationship Id="rId2" Type="http://schemas.openxmlformats.org/officeDocument/2006/relationships/hyperlink" Target="http://stats.oecd.org/OECDStat_Metadata/ShowMetadata.ashx?Dataset=SOCX_AGG&amp;Coords=%5bCOUNTRY%5d.%5bFRA%5d&amp;ShowOnWeb=true&amp;Lang=en" TargetMode="External"/><Relationship Id="rId16" Type="http://schemas.openxmlformats.org/officeDocument/2006/relationships/hyperlink" Target="https://stats-2.oecd.org/index.aspx?DatasetCode=SOCX_AGG" TargetMode="External"/><Relationship Id="rId20" Type="http://schemas.openxmlformats.org/officeDocument/2006/relationships/hyperlink" Target="http://stats.oecd.org/OECDStat_Metadata/ShowMetadata.ashx?Dataset=SOCX_AGG&amp;Coords=%5bCOUNTRY%5d.%5bESP%5d&amp;ShowOnWeb=true&amp;Lang=en" TargetMode="External"/><Relationship Id="rId29" Type="http://schemas.openxmlformats.org/officeDocument/2006/relationships/drawing" Target="../drawings/drawing3.xml"/><Relationship Id="rId1" Type="http://schemas.openxmlformats.org/officeDocument/2006/relationships/hyperlink" Target="http://stats.oecd.org/OECDStat_Metadata/ShowMetadata.ashx?Dataset=SOCX_AGG&amp;ShowOnWeb=true&amp;Lang=en" TargetMode="External"/><Relationship Id="rId6" Type="http://schemas.openxmlformats.org/officeDocument/2006/relationships/hyperlink" Target="http://stats.oecd.org/OECDStat_Metadata/ShowMetadata.ashx?Dataset=SOCX_AGG&amp;Coords=%5bCOUNTRY%5d.%5bGBR%5d&amp;ShowOnWeb=true&amp;Lang=en" TargetMode="External"/><Relationship Id="rId11" Type="http://schemas.openxmlformats.org/officeDocument/2006/relationships/hyperlink" Target="http://stats.oecd.org/OECDStat_Metadata/ShowMetadata.ashx?Dataset=SOCX_AGG&amp;Coords=%5bCOUNTRY%5d.%5bDEU%5d&amp;ShowOnWeb=true&amp;Lang=en" TargetMode="External"/><Relationship Id="rId24" Type="http://schemas.openxmlformats.org/officeDocument/2006/relationships/hyperlink" Target="http://stats.oecd.org/OECDStat_Metadata/ShowMetadata.ashx?Dataset=SOCX_AGG&amp;Coords=%5bCOUNTRY%5d.%5bDEU%5d&amp;ShowOnWeb=true&amp;Lang=en" TargetMode="External"/><Relationship Id="rId5" Type="http://schemas.openxmlformats.org/officeDocument/2006/relationships/hyperlink" Target="http://stats.oecd.org/OECDStat_Metadata/ShowMetadata.ashx?Dataset=SOCX_AGG&amp;Coords=%5bCOUNTRY%5d.%5bESP%5d&amp;ShowOnWeb=true&amp;Lang=en" TargetMode="External"/><Relationship Id="rId15" Type="http://schemas.openxmlformats.org/officeDocument/2006/relationships/hyperlink" Target="http://stats.oecd.org/OECDStat_Metadata/ShowMetadata.ashx?Dataset=SOCX_AGG&amp;Coords=%5bCOUNTRY%5d.%5bUSA%5d&amp;ShowOnWeb=true&amp;Lang=en" TargetMode="External"/><Relationship Id="rId23" Type="http://schemas.openxmlformats.org/officeDocument/2006/relationships/hyperlink" Target="http://stats.oecd.org/OECDStat_Metadata/ShowMetadata.ashx?Dataset=SOCX_AGG&amp;Coords=%5bCOUNTRY%5d.%5bFRA%5d&amp;ShowOnWeb=true&amp;Lang=en" TargetMode="External"/><Relationship Id="rId28" Type="http://schemas.openxmlformats.org/officeDocument/2006/relationships/hyperlink" Target="http://stats.oecd.org/OECDStat_Metadata/ShowMetadata.ashx?Dataset=SOCX_AGG&amp;Coords=%5bCOUNTRY%5d.%5bUSA%5d&amp;ShowOnWeb=true&amp;Lang=en" TargetMode="External"/><Relationship Id="rId10" Type="http://schemas.openxmlformats.org/officeDocument/2006/relationships/hyperlink" Target="http://stats.oecd.org/OECDStat_Metadata/ShowMetadata.ashx?Dataset=SOCX_AGG&amp;Coords=%5bCOUNTRY%5d.%5bFRA%5d&amp;ShowOnWeb=true&amp;Lang=en" TargetMode="External"/><Relationship Id="rId19" Type="http://schemas.openxmlformats.org/officeDocument/2006/relationships/hyperlink" Target="http://stats.oecd.org/OECDStat_Metadata/ShowMetadata.ashx?Dataset=SOCX_AGG&amp;Coords=%5bCOUNTRY%5d.%5bITA%5d&amp;ShowOnWeb=true&amp;Lang=en" TargetMode="External"/><Relationship Id="rId31" Type="http://schemas.openxmlformats.org/officeDocument/2006/relationships/comments" Target="../comments2.xml"/><Relationship Id="rId4" Type="http://schemas.openxmlformats.org/officeDocument/2006/relationships/hyperlink" Target="http://stats.oecd.org/OECDStat_Metadata/ShowMetadata.ashx?Dataset=SOCX_AGG&amp;Coords=%5bCOUNTRY%5d.%5bITA%5d&amp;ShowOnWeb=true&amp;Lang=en" TargetMode="External"/><Relationship Id="rId9" Type="http://schemas.openxmlformats.org/officeDocument/2006/relationships/hyperlink" Target="http://stats.oecd.org/OECDStat_Metadata/ShowMetadata.ashx?Dataset=SOCX_AGG&amp;ShowOnWeb=true&amp;Lang=en" TargetMode="External"/><Relationship Id="rId14" Type="http://schemas.openxmlformats.org/officeDocument/2006/relationships/hyperlink" Target="http://stats.oecd.org/OECDStat_Metadata/ShowMetadata.ashx?Dataset=SOCX_AGG&amp;Coords=%5bCOUNTRY%5d.%5bGBR%5d&amp;ShowOnWeb=true&amp;Lang=en" TargetMode="External"/><Relationship Id="rId22" Type="http://schemas.openxmlformats.org/officeDocument/2006/relationships/hyperlink" Target="http://stats.oecd.org/OECDStat_Metadata/ShowMetadata.ashx?Dataset=SOCX_AGG&amp;Coords=%5bCOUNTRY%5d.%5bUSA%5d&amp;ShowOnWeb=true&amp;Lang=en" TargetMode="External"/><Relationship Id="rId27" Type="http://schemas.openxmlformats.org/officeDocument/2006/relationships/hyperlink" Target="http://stats.oecd.org/OECDStat_Metadata/ShowMetadata.ashx?Dataset=SOCX_AGG&amp;Coords=%5bCOUNTRY%5d.%5bGBR%5d&amp;ShowOnWeb=true&amp;Lang=en" TargetMode="External"/><Relationship Id="rId30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Y140"/>
  <sheetViews>
    <sheetView showGridLines="0" tabSelected="1" topLeftCell="A39" workbookViewId="0">
      <selection activeCell="B66" sqref="B66:L140"/>
    </sheetView>
  </sheetViews>
  <sheetFormatPr defaultRowHeight="12.75" x14ac:dyDescent="0.2"/>
  <cols>
    <col min="1" max="1" width="47.5703125" style="4" customWidth="1"/>
    <col min="2" max="7" width="9.85546875" style="4" bestFit="1" customWidth="1"/>
    <col min="8" max="25" width="12" style="4" bestFit="1" customWidth="1"/>
    <col min="26" max="16384" width="9.140625" style="4"/>
  </cols>
  <sheetData>
    <row r="1" spans="1:25" hidden="1" x14ac:dyDescent="0.2">
      <c r="A1" s="3" t="e">
        <f ca="1">DotStatQuery(#REF!)</f>
        <v>#NAME?</v>
      </c>
    </row>
    <row r="2" spans="1:25" ht="22.5" x14ac:dyDescent="0.2">
      <c r="A2" s="1" t="s">
        <v>0</v>
      </c>
    </row>
    <row r="3" spans="1:25" x14ac:dyDescent="0.2">
      <c r="A3" s="5" t="s">
        <v>1</v>
      </c>
      <c r="B3" s="43" t="s">
        <v>2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5"/>
    </row>
    <row r="4" spans="1:25" x14ac:dyDescent="0.2">
      <c r="A4" s="5" t="s">
        <v>3</v>
      </c>
      <c r="B4" s="43" t="s">
        <v>4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5"/>
    </row>
    <row r="5" spans="1:25" x14ac:dyDescent="0.2">
      <c r="A5" s="5" t="s">
        <v>5</v>
      </c>
      <c r="B5" s="43" t="s">
        <v>6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5"/>
    </row>
    <row r="6" spans="1:25" x14ac:dyDescent="0.2">
      <c r="A6" s="5" t="s">
        <v>7</v>
      </c>
      <c r="B6" s="43" t="s">
        <v>47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5"/>
    </row>
    <row r="7" spans="1:25" x14ac:dyDescent="0.2">
      <c r="A7" s="5" t="s">
        <v>8</v>
      </c>
      <c r="B7" s="43" t="s">
        <v>9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5"/>
    </row>
    <row r="8" spans="1:25" ht="18" x14ac:dyDescent="0.2">
      <c r="A8" s="6" t="s">
        <v>10</v>
      </c>
      <c r="B8" s="10" t="s">
        <v>11</v>
      </c>
      <c r="C8" s="10" t="s">
        <v>12</v>
      </c>
      <c r="D8" s="10" t="s">
        <v>13</v>
      </c>
      <c r="E8" s="10" t="s">
        <v>14</v>
      </c>
      <c r="F8" s="10" t="s">
        <v>15</v>
      </c>
      <c r="G8" s="10" t="s">
        <v>16</v>
      </c>
      <c r="H8" s="10" t="s">
        <v>17</v>
      </c>
      <c r="I8" s="10" t="s">
        <v>18</v>
      </c>
      <c r="J8" s="10" t="s">
        <v>19</v>
      </c>
      <c r="K8" s="10" t="s">
        <v>20</v>
      </c>
      <c r="L8" s="10" t="s">
        <v>21</v>
      </c>
      <c r="M8" s="10" t="s">
        <v>22</v>
      </c>
      <c r="N8" s="10" t="s">
        <v>23</v>
      </c>
      <c r="O8" s="10" t="s">
        <v>24</v>
      </c>
      <c r="P8" s="10" t="s">
        <v>25</v>
      </c>
      <c r="Q8" s="10" t="s">
        <v>26</v>
      </c>
      <c r="R8" s="10" t="s">
        <v>27</v>
      </c>
      <c r="S8" s="10" t="s">
        <v>28</v>
      </c>
      <c r="T8" s="10" t="s">
        <v>29</v>
      </c>
      <c r="U8" s="10" t="s">
        <v>30</v>
      </c>
      <c r="V8" s="11" t="s">
        <v>31</v>
      </c>
      <c r="W8" s="11" t="s">
        <v>32</v>
      </c>
      <c r="X8" s="11" t="s">
        <v>33</v>
      </c>
      <c r="Y8" s="11" t="s">
        <v>34</v>
      </c>
    </row>
    <row r="9" spans="1:25" ht="14.25" customHeight="1" x14ac:dyDescent="0.2">
      <c r="A9" s="7" t="s">
        <v>35</v>
      </c>
      <c r="B9" s="12">
        <v>49420</v>
      </c>
      <c r="C9" s="12">
        <v>53180</v>
      </c>
      <c r="D9" s="12">
        <v>57348</v>
      </c>
      <c r="E9" s="12">
        <v>59788</v>
      </c>
      <c r="F9" s="12">
        <v>62418</v>
      </c>
      <c r="G9" s="12">
        <v>69490</v>
      </c>
      <c r="H9" s="12">
        <v>76225</v>
      </c>
      <c r="I9" s="12">
        <v>80513</v>
      </c>
      <c r="J9" s="12">
        <v>83211</v>
      </c>
      <c r="K9" s="12">
        <v>91127</v>
      </c>
      <c r="L9" s="12">
        <v>97134</v>
      </c>
      <c r="M9" s="12">
        <v>102409</v>
      </c>
      <c r="N9" s="12">
        <v>102316</v>
      </c>
      <c r="O9" s="12">
        <v>108984</v>
      </c>
      <c r="P9" s="12">
        <v>110461</v>
      </c>
      <c r="Q9" s="12">
        <v>112405</v>
      </c>
      <c r="R9" s="12">
        <v>111123</v>
      </c>
      <c r="S9" s="12">
        <v>109254</v>
      </c>
      <c r="T9" s="12">
        <v>108569</v>
      </c>
      <c r="U9" s="12">
        <v>109644</v>
      </c>
      <c r="V9" s="12">
        <v>109254</v>
      </c>
      <c r="W9" s="12">
        <v>110413</v>
      </c>
      <c r="X9" s="12">
        <v>111960</v>
      </c>
      <c r="Y9" s="12">
        <v>114067</v>
      </c>
    </row>
    <row r="10" spans="1:25" ht="14.25" customHeight="1" x14ac:dyDescent="0.2">
      <c r="A10" s="7" t="s">
        <v>36</v>
      </c>
      <c r="B10" s="12">
        <v>13173</v>
      </c>
      <c r="C10" s="12">
        <v>13724</v>
      </c>
      <c r="D10" s="12">
        <v>14507</v>
      </c>
      <c r="E10" s="12">
        <v>14079</v>
      </c>
      <c r="F10" s="12">
        <v>14855</v>
      </c>
      <c r="G10" s="12">
        <v>14808</v>
      </c>
      <c r="H10" s="12">
        <v>15253</v>
      </c>
      <c r="I10" s="12">
        <v>18257</v>
      </c>
      <c r="J10" s="12">
        <v>19422</v>
      </c>
      <c r="K10" s="12">
        <v>20087</v>
      </c>
      <c r="L10" s="12">
        <v>20297</v>
      </c>
      <c r="M10" s="12">
        <v>21242</v>
      </c>
      <c r="N10" s="12">
        <v>22379</v>
      </c>
      <c r="O10" s="12">
        <v>23586</v>
      </c>
      <c r="P10" s="12">
        <v>25093</v>
      </c>
      <c r="Q10" s="12">
        <v>25244</v>
      </c>
      <c r="R10" s="12">
        <v>24625</v>
      </c>
      <c r="S10" s="12">
        <v>26604</v>
      </c>
      <c r="T10" s="12">
        <v>27028</v>
      </c>
      <c r="U10" s="12">
        <v>27639</v>
      </c>
      <c r="V10" s="12">
        <v>27037</v>
      </c>
      <c r="W10" s="12">
        <v>27306</v>
      </c>
      <c r="X10" s="12">
        <v>27161</v>
      </c>
      <c r="Y10" s="12">
        <v>27767</v>
      </c>
    </row>
    <row r="11" spans="1:25" ht="14.25" customHeight="1" x14ac:dyDescent="0.2">
      <c r="A11" s="7" t="s">
        <v>37</v>
      </c>
      <c r="B11" s="12">
        <v>7491</v>
      </c>
      <c r="C11" s="12">
        <v>8507</v>
      </c>
      <c r="D11" s="12">
        <v>9414</v>
      </c>
      <c r="E11" s="12">
        <v>9895</v>
      </c>
      <c r="F11" s="12">
        <v>10997</v>
      </c>
      <c r="G11" s="12">
        <v>11080</v>
      </c>
      <c r="H11" s="12">
        <v>12141</v>
      </c>
      <c r="I11" s="12">
        <v>12282</v>
      </c>
      <c r="J11" s="12">
        <v>13376</v>
      </c>
      <c r="K11" s="12">
        <v>14095</v>
      </c>
      <c r="L11" s="12">
        <v>14267</v>
      </c>
      <c r="M11" s="12">
        <v>15624</v>
      </c>
      <c r="N11" s="12">
        <v>17275</v>
      </c>
      <c r="O11" s="12">
        <v>17990</v>
      </c>
      <c r="P11" s="12">
        <v>19689</v>
      </c>
      <c r="Q11" s="12">
        <v>18125</v>
      </c>
      <c r="R11" s="12">
        <v>18937</v>
      </c>
      <c r="S11" s="12">
        <v>18853</v>
      </c>
      <c r="T11" s="12">
        <v>19365</v>
      </c>
      <c r="U11" s="12">
        <v>25301</v>
      </c>
      <c r="V11" s="12">
        <v>18361</v>
      </c>
      <c r="W11" s="12">
        <v>19199</v>
      </c>
      <c r="X11" s="12">
        <v>20573</v>
      </c>
      <c r="Y11" s="12">
        <v>21188</v>
      </c>
    </row>
    <row r="12" spans="1:25" ht="14.25" customHeight="1" x14ac:dyDescent="0.2">
      <c r="A12" s="7" t="s">
        <v>38</v>
      </c>
      <c r="B12" s="12">
        <v>119313</v>
      </c>
      <c r="C12" s="12">
        <v>125591</v>
      </c>
      <c r="D12" s="12">
        <v>135855</v>
      </c>
      <c r="E12" s="12">
        <v>140836</v>
      </c>
      <c r="F12" s="12">
        <v>146279</v>
      </c>
      <c r="G12" s="12">
        <v>152127</v>
      </c>
      <c r="H12" s="12">
        <v>157897</v>
      </c>
      <c r="I12" s="12">
        <v>165124</v>
      </c>
      <c r="J12" s="12">
        <v>174552</v>
      </c>
      <c r="K12" s="12">
        <v>180570</v>
      </c>
      <c r="L12" s="12">
        <v>186214</v>
      </c>
      <c r="M12" s="12">
        <v>195626</v>
      </c>
      <c r="N12" s="12">
        <v>195364</v>
      </c>
      <c r="O12" s="12">
        <v>205266</v>
      </c>
      <c r="P12" s="12">
        <v>210430</v>
      </c>
      <c r="Q12" s="12">
        <v>220275</v>
      </c>
      <c r="R12" s="12">
        <v>224398</v>
      </c>
      <c r="S12" s="12">
        <v>226661</v>
      </c>
      <c r="T12" s="12">
        <v>229778</v>
      </c>
      <c r="U12" s="12">
        <v>228679</v>
      </c>
      <c r="V12" s="12">
        <v>230484</v>
      </c>
      <c r="W12" s="12">
        <v>232720</v>
      </c>
      <c r="X12" s="12">
        <v>236752</v>
      </c>
      <c r="Y12" s="12">
        <v>241655</v>
      </c>
    </row>
    <row r="13" spans="1:25" ht="14.25" customHeight="1" x14ac:dyDescent="0.2">
      <c r="A13" s="7" t="s">
        <v>39</v>
      </c>
      <c r="B13" s="12">
        <v>23754</v>
      </c>
      <c r="C13" s="12">
        <v>26652</v>
      </c>
      <c r="D13" s="12">
        <v>28560</v>
      </c>
      <c r="E13" s="12">
        <v>27933</v>
      </c>
      <c r="F13" s="12">
        <v>30013</v>
      </c>
      <c r="G13" s="12">
        <v>29852</v>
      </c>
      <c r="H13" s="12">
        <v>31250</v>
      </c>
      <c r="I13" s="12">
        <v>32624</v>
      </c>
      <c r="J13" s="12">
        <v>33524</v>
      </c>
      <c r="K13" s="12">
        <v>34689</v>
      </c>
      <c r="L13" s="12">
        <v>35872</v>
      </c>
      <c r="M13" s="12">
        <v>36608</v>
      </c>
      <c r="N13" s="12">
        <v>37430</v>
      </c>
      <c r="O13" s="12">
        <v>38444</v>
      </c>
      <c r="P13" s="12">
        <v>40003</v>
      </c>
      <c r="Q13" s="12">
        <v>40462</v>
      </c>
      <c r="R13" s="12">
        <v>41024</v>
      </c>
      <c r="S13" s="12">
        <v>41948</v>
      </c>
      <c r="T13" s="12">
        <v>43036</v>
      </c>
      <c r="U13" s="12">
        <v>43499</v>
      </c>
      <c r="V13" s="12">
        <v>45493</v>
      </c>
      <c r="W13" s="12">
        <v>45610</v>
      </c>
      <c r="X13" s="12">
        <v>45785</v>
      </c>
      <c r="Y13" s="12">
        <v>46627</v>
      </c>
    </row>
    <row r="14" spans="1:25" ht="14.25" customHeight="1" x14ac:dyDescent="0.2">
      <c r="A14" s="7" t="s">
        <v>40</v>
      </c>
      <c r="B14" s="12">
        <v>6554</v>
      </c>
      <c r="C14" s="12">
        <v>6358</v>
      </c>
      <c r="D14" s="12">
        <v>6281</v>
      </c>
      <c r="E14" s="12">
        <v>6016</v>
      </c>
      <c r="F14" s="12">
        <v>5521</v>
      </c>
      <c r="G14" s="12">
        <v>4885</v>
      </c>
      <c r="H14" s="12">
        <v>4876</v>
      </c>
      <c r="I14" s="12">
        <v>5419</v>
      </c>
      <c r="J14" s="12">
        <v>5848</v>
      </c>
      <c r="K14" s="12">
        <v>6421</v>
      </c>
      <c r="L14" s="12">
        <v>7012</v>
      </c>
      <c r="M14" s="12">
        <v>7382</v>
      </c>
      <c r="N14" s="12">
        <v>17194</v>
      </c>
      <c r="O14" s="12">
        <v>18587</v>
      </c>
      <c r="P14" s="12">
        <v>23508</v>
      </c>
      <c r="Q14" s="12">
        <v>23315</v>
      </c>
      <c r="R14" s="12">
        <v>24253</v>
      </c>
      <c r="S14" s="12">
        <v>25697</v>
      </c>
      <c r="T14" s="12">
        <v>28395</v>
      </c>
      <c r="U14" s="12">
        <v>28240</v>
      </c>
      <c r="V14" s="12">
        <v>28033</v>
      </c>
      <c r="W14" s="12">
        <v>27208</v>
      </c>
      <c r="X14" s="12">
        <v>27014</v>
      </c>
      <c r="Y14" s="12">
        <v>27407</v>
      </c>
    </row>
    <row r="15" spans="1:25" ht="14.25" customHeight="1" x14ac:dyDescent="0.2">
      <c r="A15" s="7" t="s">
        <v>41</v>
      </c>
      <c r="B15" s="12">
        <v>96</v>
      </c>
      <c r="C15" s="12">
        <v>102</v>
      </c>
      <c r="D15" s="12">
        <v>120</v>
      </c>
      <c r="E15" s="12">
        <v>130</v>
      </c>
      <c r="F15" s="12">
        <v>147</v>
      </c>
      <c r="G15" s="12">
        <v>58</v>
      </c>
      <c r="H15" s="12">
        <v>72</v>
      </c>
      <c r="I15" s="12">
        <v>91</v>
      </c>
      <c r="J15" s="12">
        <v>113</v>
      </c>
      <c r="K15" s="12">
        <v>138</v>
      </c>
      <c r="L15" s="12">
        <v>166</v>
      </c>
      <c r="M15" s="12">
        <v>206</v>
      </c>
      <c r="N15" s="12">
        <v>269</v>
      </c>
      <c r="O15" s="12">
        <v>422</v>
      </c>
      <c r="P15" s="12">
        <v>482</v>
      </c>
      <c r="Q15" s="12">
        <v>482</v>
      </c>
      <c r="R15" s="12">
        <v>463</v>
      </c>
      <c r="S15" s="12">
        <v>466</v>
      </c>
      <c r="T15" s="12">
        <v>451</v>
      </c>
      <c r="U15" s="12">
        <v>516</v>
      </c>
      <c r="V15" s="12">
        <v>659</v>
      </c>
      <c r="W15" s="12">
        <v>674</v>
      </c>
      <c r="X15" s="12">
        <v>670</v>
      </c>
      <c r="Y15" s="12">
        <v>574</v>
      </c>
    </row>
    <row r="16" spans="1:25" ht="14.25" customHeight="1" x14ac:dyDescent="0.2">
      <c r="A16" s="8" t="s">
        <v>42</v>
      </c>
      <c r="B16" s="12">
        <v>723</v>
      </c>
      <c r="C16" s="12">
        <v>821</v>
      </c>
      <c r="D16" s="12">
        <v>1166</v>
      </c>
      <c r="E16" s="12">
        <v>1081</v>
      </c>
      <c r="F16" s="12">
        <v>1574</v>
      </c>
      <c r="G16" s="12">
        <v>1709</v>
      </c>
      <c r="H16" s="12">
        <v>1995</v>
      </c>
      <c r="I16" s="12">
        <v>2063</v>
      </c>
      <c r="J16" s="12">
        <v>2158</v>
      </c>
      <c r="K16" s="12">
        <v>2164</v>
      </c>
      <c r="L16" s="12">
        <v>2263</v>
      </c>
      <c r="M16" s="12">
        <v>2438</v>
      </c>
      <c r="N16" s="12">
        <v>2648</v>
      </c>
      <c r="O16" s="12">
        <v>2809</v>
      </c>
      <c r="P16" s="12">
        <v>3049</v>
      </c>
      <c r="Q16" s="12">
        <v>3192</v>
      </c>
      <c r="R16" s="12">
        <v>3142</v>
      </c>
      <c r="S16" s="12">
        <v>3040</v>
      </c>
      <c r="T16" s="12">
        <v>3080</v>
      </c>
      <c r="U16" s="12">
        <v>3568</v>
      </c>
      <c r="V16" s="12">
        <v>12137</v>
      </c>
      <c r="W16" s="12">
        <v>13222</v>
      </c>
      <c r="X16" s="12">
        <v>14435</v>
      </c>
      <c r="Y16" s="12">
        <v>15548</v>
      </c>
    </row>
    <row r="17" spans="1:25" ht="14.25" customHeight="1" x14ac:dyDescent="0.2">
      <c r="A17" s="7" t="s">
        <v>43</v>
      </c>
      <c r="B17" s="12">
        <v>220524</v>
      </c>
      <c r="C17" s="12">
        <v>234935</v>
      </c>
      <c r="D17" s="12">
        <v>253251</v>
      </c>
      <c r="E17" s="12">
        <v>259758</v>
      </c>
      <c r="F17" s="12">
        <v>271804</v>
      </c>
      <c r="G17" s="12">
        <v>284009</v>
      </c>
      <c r="H17" s="12">
        <v>299709</v>
      </c>
      <c r="I17" s="12">
        <v>316373</v>
      </c>
      <c r="J17" s="12">
        <v>332204</v>
      </c>
      <c r="K17" s="12">
        <v>349291</v>
      </c>
      <c r="L17" s="12">
        <v>363225</v>
      </c>
      <c r="M17" s="12">
        <v>381535</v>
      </c>
      <c r="N17" s="12">
        <v>394875</v>
      </c>
      <c r="O17" s="12">
        <v>416088</v>
      </c>
      <c r="P17" s="12">
        <v>432715</v>
      </c>
      <c r="Q17" s="12">
        <v>443500</v>
      </c>
      <c r="R17" s="12">
        <v>447965</v>
      </c>
      <c r="S17" s="12">
        <v>452523</v>
      </c>
      <c r="T17" s="12">
        <v>459702</v>
      </c>
      <c r="U17" s="12">
        <v>467086</v>
      </c>
      <c r="V17" s="12">
        <v>471458</v>
      </c>
      <c r="W17" s="12">
        <v>476352</v>
      </c>
      <c r="X17" s="12">
        <v>484350</v>
      </c>
      <c r="Y17" s="12">
        <v>494833</v>
      </c>
    </row>
    <row r="18" spans="1:25" ht="14.25" customHeight="1" x14ac:dyDescent="0.2">
      <c r="A18" s="9" t="s">
        <v>46</v>
      </c>
      <c r="B18" s="13"/>
      <c r="C18" s="13"/>
      <c r="D18" s="13"/>
      <c r="E18" s="13"/>
      <c r="F18" s="13"/>
      <c r="G18" s="13"/>
      <c r="H18" s="14"/>
      <c r="I18" s="13">
        <v>2.6</v>
      </c>
      <c r="J18" s="13">
        <v>2.8</v>
      </c>
      <c r="K18" s="13">
        <v>2.2999999999999998</v>
      </c>
      <c r="L18" s="13">
        <v>2.2000000000000002</v>
      </c>
      <c r="M18" s="13">
        <v>2.2000000000000002</v>
      </c>
      <c r="N18" s="13">
        <v>2</v>
      </c>
      <c r="O18" s="13">
        <v>3.5</v>
      </c>
      <c r="P18" s="13">
        <v>0.8</v>
      </c>
      <c r="Q18" s="13">
        <v>1.6</v>
      </c>
      <c r="R18" s="13">
        <v>2.9</v>
      </c>
      <c r="S18" s="13">
        <v>3.3</v>
      </c>
      <c r="T18" s="13">
        <v>1.2</v>
      </c>
      <c r="U18" s="13">
        <v>0.2</v>
      </c>
      <c r="V18" s="13">
        <v>0.1</v>
      </c>
      <c r="W18" s="13">
        <v>-0.1</v>
      </c>
      <c r="X18" s="13">
        <v>1.3</v>
      </c>
      <c r="Y18" s="13">
        <v>1.2</v>
      </c>
    </row>
    <row r="19" spans="1:25" ht="14.25" customHeight="1" x14ac:dyDescent="0.2">
      <c r="A19" s="9" t="s">
        <v>45</v>
      </c>
      <c r="B19" s="12"/>
      <c r="C19" s="12"/>
      <c r="D19" s="12"/>
      <c r="E19" s="12"/>
      <c r="F19" s="12"/>
      <c r="G19" s="12"/>
      <c r="H19" s="12">
        <v>56995744</v>
      </c>
      <c r="I19" s="12">
        <v>56987507</v>
      </c>
      <c r="J19" s="12">
        <v>57130506</v>
      </c>
      <c r="K19" s="12">
        <v>57495900</v>
      </c>
      <c r="L19" s="12">
        <v>57874753</v>
      </c>
      <c r="M19" s="12">
        <v>58064214</v>
      </c>
      <c r="N19" s="12">
        <v>58223744</v>
      </c>
      <c r="O19" s="12">
        <v>58652875</v>
      </c>
      <c r="P19" s="12">
        <v>59000586</v>
      </c>
      <c r="Q19" s="12">
        <v>59190143</v>
      </c>
      <c r="R19" s="12">
        <v>59364690</v>
      </c>
      <c r="S19" s="12">
        <v>59394207</v>
      </c>
      <c r="T19" s="12">
        <v>59685227</v>
      </c>
      <c r="U19" s="12">
        <v>60782668</v>
      </c>
      <c r="V19" s="12">
        <v>60795612</v>
      </c>
      <c r="W19" s="12">
        <v>60665551</v>
      </c>
      <c r="X19" s="12">
        <v>60589445</v>
      </c>
      <c r="Y19" s="12">
        <v>60483973</v>
      </c>
    </row>
    <row r="20" spans="1:25" x14ac:dyDescent="0.2">
      <c r="A20" s="9" t="s">
        <v>48</v>
      </c>
      <c r="B20" s="15"/>
      <c r="C20" s="15"/>
      <c r="D20" s="15"/>
      <c r="E20" s="15"/>
      <c r="F20" s="15"/>
      <c r="G20" s="15"/>
      <c r="H20" s="15"/>
      <c r="I20" s="15">
        <f>1+I18%</f>
        <v>1.026</v>
      </c>
      <c r="J20" s="15">
        <f t="shared" ref="J20:Y20" si="0">1+J18%</f>
        <v>1.028</v>
      </c>
      <c r="K20" s="15">
        <f t="shared" si="0"/>
        <v>1.0229999999999999</v>
      </c>
      <c r="L20" s="15">
        <f t="shared" si="0"/>
        <v>1.022</v>
      </c>
      <c r="M20" s="15">
        <f t="shared" si="0"/>
        <v>1.022</v>
      </c>
      <c r="N20" s="15">
        <f t="shared" si="0"/>
        <v>1.02</v>
      </c>
      <c r="O20" s="15">
        <f t="shared" si="0"/>
        <v>1.0349999999999999</v>
      </c>
      <c r="P20" s="15">
        <f t="shared" si="0"/>
        <v>1.008</v>
      </c>
      <c r="Q20" s="15">
        <f t="shared" si="0"/>
        <v>1.016</v>
      </c>
      <c r="R20" s="15">
        <f t="shared" si="0"/>
        <v>1.0289999999999999</v>
      </c>
      <c r="S20" s="15">
        <f t="shared" si="0"/>
        <v>1.0329999999999999</v>
      </c>
      <c r="T20" s="15">
        <f t="shared" si="0"/>
        <v>1.012</v>
      </c>
      <c r="U20" s="15">
        <f t="shared" si="0"/>
        <v>1.002</v>
      </c>
      <c r="V20" s="15">
        <f t="shared" si="0"/>
        <v>1.0009999999999999</v>
      </c>
      <c r="W20" s="15">
        <f t="shared" si="0"/>
        <v>0.999</v>
      </c>
      <c r="X20" s="15">
        <f t="shared" si="0"/>
        <v>1.0129999999999999</v>
      </c>
      <c r="Y20" s="15">
        <f t="shared" si="0"/>
        <v>1.012</v>
      </c>
    </row>
    <row r="21" spans="1:25" x14ac:dyDescent="0.2">
      <c r="A21" s="9" t="s">
        <v>49</v>
      </c>
      <c r="B21" s="15"/>
      <c r="C21" s="15"/>
      <c r="D21" s="15"/>
      <c r="E21" s="15"/>
      <c r="F21" s="15"/>
      <c r="G21" s="15"/>
      <c r="H21" s="15">
        <f>PRODUCT(I20:$Y$20)</f>
        <v>1.3463752397798876</v>
      </c>
      <c r="I21" s="15">
        <f>PRODUCT(J20:$Y$20)</f>
        <v>1.3122565689862455</v>
      </c>
      <c r="J21" s="15">
        <f>PRODUCT(K20:$Y$20)</f>
        <v>1.2765141721656081</v>
      </c>
      <c r="K21" s="15">
        <f>PRODUCT(L20:$Y$20)</f>
        <v>1.2478144400445832</v>
      </c>
      <c r="L21" s="15">
        <f>PRODUCT(M20:$Y$20)</f>
        <v>1.2209534638401012</v>
      </c>
      <c r="M21" s="15">
        <f>PRODUCT(N20:$Y$20)</f>
        <v>1.1946707082584158</v>
      </c>
      <c r="N21" s="15">
        <f>PRODUCT(O20:$Y$20)</f>
        <v>1.1712457924102115</v>
      </c>
      <c r="O21" s="15">
        <f>PRODUCT(P20:$Y$20)</f>
        <v>1.1316384467731515</v>
      </c>
      <c r="P21" s="15">
        <f>PRODUCT(Q20:$Y$20)</f>
        <v>1.1226571892590786</v>
      </c>
      <c r="Q21" s="15">
        <f>PRODUCT(R20:$Y$20)</f>
        <v>1.1049775484833451</v>
      </c>
      <c r="R21" s="15">
        <f>PRODUCT(S20:$Y$20)</f>
        <v>1.0738362959021819</v>
      </c>
      <c r="S21" s="15">
        <f>PRODUCT(T20:$Y$20)</f>
        <v>1.0395317482112121</v>
      </c>
      <c r="T21" s="15">
        <f>PRODUCT(U20:$Y$20)</f>
        <v>1.0272052847936879</v>
      </c>
      <c r="U21" s="15">
        <f>PRODUCT(V20:$Y$20)</f>
        <v>1.0251549748439999</v>
      </c>
      <c r="V21" s="15">
        <f>PRODUCT(W20:$Y$20)</f>
        <v>1.0241308439999999</v>
      </c>
      <c r="W21" s="15">
        <f>PRODUCT(X20:$Y$20)</f>
        <v>1.025156</v>
      </c>
      <c r="X21" s="15">
        <f>PRODUCT(Y20:$Y$20)</f>
        <v>1.012</v>
      </c>
      <c r="Y21" s="15">
        <f>PRODUCT($Y20:Z$20)</f>
        <v>1.012</v>
      </c>
    </row>
    <row r="23" spans="1:25" x14ac:dyDescent="0.2">
      <c r="A23" s="5" t="s">
        <v>1</v>
      </c>
      <c r="B23" s="43" t="s">
        <v>2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5"/>
    </row>
    <row r="24" spans="1:25" x14ac:dyDescent="0.2">
      <c r="A24" s="5" t="s">
        <v>3</v>
      </c>
      <c r="B24" s="43" t="s">
        <v>4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5"/>
    </row>
    <row r="25" spans="1:25" x14ac:dyDescent="0.2">
      <c r="A25" s="5" t="s">
        <v>5</v>
      </c>
      <c r="B25" s="43" t="s">
        <v>6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5"/>
    </row>
    <row r="26" spans="1:25" x14ac:dyDescent="0.2">
      <c r="A26" s="5" t="s">
        <v>7</v>
      </c>
      <c r="B26" s="43" t="s">
        <v>47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5"/>
    </row>
    <row r="27" spans="1:25" x14ac:dyDescent="0.2">
      <c r="A27" s="5" t="s">
        <v>8</v>
      </c>
      <c r="B27" s="43" t="s">
        <v>9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5"/>
    </row>
    <row r="28" spans="1:25" ht="18" x14ac:dyDescent="0.2">
      <c r="A28" s="6" t="s">
        <v>10</v>
      </c>
      <c r="B28" s="10" t="s">
        <v>11</v>
      </c>
      <c r="C28" s="10" t="s">
        <v>12</v>
      </c>
      <c r="D28" s="10" t="s">
        <v>13</v>
      </c>
      <c r="E28" s="10" t="s">
        <v>14</v>
      </c>
      <c r="F28" s="10" t="s">
        <v>15</v>
      </c>
      <c r="G28" s="10" t="s">
        <v>16</v>
      </c>
      <c r="H28" s="10" t="s">
        <v>17</v>
      </c>
      <c r="I28" s="10" t="s">
        <v>18</v>
      </c>
      <c r="J28" s="10" t="s">
        <v>19</v>
      </c>
      <c r="K28" s="10" t="s">
        <v>20</v>
      </c>
      <c r="L28" s="10" t="s">
        <v>21</v>
      </c>
      <c r="M28" s="10" t="s">
        <v>22</v>
      </c>
      <c r="N28" s="10" t="s">
        <v>23</v>
      </c>
      <c r="O28" s="10" t="s">
        <v>24</v>
      </c>
      <c r="P28" s="10" t="s">
        <v>25</v>
      </c>
      <c r="Q28" s="10" t="s">
        <v>26</v>
      </c>
      <c r="R28" s="10" t="s">
        <v>27</v>
      </c>
      <c r="S28" s="10" t="s">
        <v>28</v>
      </c>
      <c r="T28" s="10" t="s">
        <v>29</v>
      </c>
      <c r="U28" s="10" t="s">
        <v>30</v>
      </c>
      <c r="V28" s="11" t="s">
        <v>31</v>
      </c>
      <c r="W28" s="11" t="s">
        <v>32</v>
      </c>
      <c r="X28" s="11" t="s">
        <v>33</v>
      </c>
      <c r="Y28" s="11" t="s">
        <v>34</v>
      </c>
    </row>
    <row r="29" spans="1:25" ht="18" customHeight="1" x14ac:dyDescent="0.2">
      <c r="A29" s="7" t="s">
        <v>35</v>
      </c>
      <c r="B29" s="16"/>
      <c r="C29" s="16"/>
      <c r="D29" s="16"/>
      <c r="E29" s="16"/>
      <c r="F29" s="16"/>
      <c r="G29" s="16"/>
      <c r="H29" s="16">
        <f>H9*H$21/H$19*1000000</f>
        <v>1800.6160714775815</v>
      </c>
      <c r="I29" s="16">
        <f t="shared" ref="I29:Y37" si="1">I9*I$21/I$19*1000000</f>
        <v>1853.9802616526038</v>
      </c>
      <c r="J29" s="16">
        <f t="shared" si="1"/>
        <v>1859.2522317248934</v>
      </c>
      <c r="K29" s="16">
        <f t="shared" si="1"/>
        <v>1977.699044243898</v>
      </c>
      <c r="L29" s="16">
        <f t="shared" si="1"/>
        <v>2049.1853115406711</v>
      </c>
      <c r="M29" s="16">
        <f t="shared" si="1"/>
        <v>2107.0643023263196</v>
      </c>
      <c r="N29" s="16">
        <f>N9*N$21/N$19*1000000</f>
        <v>2058.2184563095634</v>
      </c>
      <c r="O29" s="16">
        <f t="shared" si="1"/>
        <v>2102.7184853790227</v>
      </c>
      <c r="P29" s="16">
        <f t="shared" si="1"/>
        <v>2101.840747526594</v>
      </c>
      <c r="Q29" s="16">
        <f t="shared" si="1"/>
        <v>2098.4068468506721</v>
      </c>
      <c r="R29" s="16">
        <f t="shared" si="1"/>
        <v>2010.0822679195014</v>
      </c>
      <c r="S29" s="16">
        <f t="shared" si="1"/>
        <v>1912.1898810614268</v>
      </c>
      <c r="T29" s="16">
        <f t="shared" si="1"/>
        <v>1868.5134692503707</v>
      </c>
      <c r="U29" s="16">
        <f t="shared" si="1"/>
        <v>1849.2457761445339</v>
      </c>
      <c r="V29" s="16">
        <f t="shared" si="1"/>
        <v>1840.4353134955857</v>
      </c>
      <c r="W29" s="16">
        <f t="shared" si="1"/>
        <v>1865.8125997734694</v>
      </c>
      <c r="X29" s="16">
        <f t="shared" si="1"/>
        <v>1870.0207602165692</v>
      </c>
      <c r="Y29" s="16">
        <f t="shared" si="1"/>
        <v>1908.5354065613383</v>
      </c>
    </row>
    <row r="30" spans="1:25" ht="18" customHeight="1" x14ac:dyDescent="0.2">
      <c r="A30" s="7" t="s">
        <v>36</v>
      </c>
      <c r="B30" s="17"/>
      <c r="C30" s="17"/>
      <c r="D30" s="17"/>
      <c r="E30" s="17"/>
      <c r="F30" s="17"/>
      <c r="G30" s="17"/>
      <c r="H30" s="16">
        <f>H10*H$21/H$19*1000000</f>
        <v>360.31219335188655</v>
      </c>
      <c r="I30" s="16">
        <f t="shared" ref="H30:W37" si="2">I10*I$21/I$19*1000000</f>
        <v>420.40561942781392</v>
      </c>
      <c r="J30" s="16">
        <f t="shared" si="2"/>
        <v>433.96181808367743</v>
      </c>
      <c r="K30" s="16">
        <f t="shared" si="2"/>
        <v>435.94149595319914</v>
      </c>
      <c r="L30" s="16">
        <f t="shared" si="2"/>
        <v>428.19521762041097</v>
      </c>
      <c r="M30" s="16">
        <f t="shared" si="2"/>
        <v>437.05396898725377</v>
      </c>
      <c r="N30" s="16">
        <f t="shared" si="2"/>
        <v>450.18248205316593</v>
      </c>
      <c r="O30" s="16">
        <f t="shared" si="2"/>
        <v>455.06421306017063</v>
      </c>
      <c r="P30" s="16">
        <f t="shared" si="2"/>
        <v>477.46706871823375</v>
      </c>
      <c r="Q30" s="16">
        <f t="shared" si="2"/>
        <v>471.26179833546888</v>
      </c>
      <c r="R30" s="16">
        <f t="shared" si="2"/>
        <v>445.43682088782452</v>
      </c>
      <c r="S30" s="16">
        <f t="shared" si="2"/>
        <v>465.62962999760373</v>
      </c>
      <c r="T30" s="16">
        <f t="shared" si="2"/>
        <v>465.16208168905507</v>
      </c>
      <c r="U30" s="16">
        <f t="shared" si="2"/>
        <v>466.15687139158342</v>
      </c>
      <c r="V30" s="16">
        <f t="shared" si="2"/>
        <v>455.45105507331675</v>
      </c>
      <c r="W30" s="16">
        <f t="shared" si="2"/>
        <v>461.43007480472727</v>
      </c>
      <c r="X30" s="16">
        <f t="shared" si="1"/>
        <v>453.65875194928759</v>
      </c>
      <c r="Y30" s="16">
        <f t="shared" si="1"/>
        <v>464.5892557355649</v>
      </c>
    </row>
    <row r="31" spans="1:25" ht="18" customHeight="1" x14ac:dyDescent="0.2">
      <c r="A31" s="7" t="s">
        <v>37</v>
      </c>
      <c r="B31" s="16"/>
      <c r="C31" s="16"/>
      <c r="D31" s="16"/>
      <c r="E31" s="16"/>
      <c r="F31" s="16"/>
      <c r="G31" s="16"/>
      <c r="H31" s="16">
        <f t="shared" si="2"/>
        <v>286.7993404238677</v>
      </c>
      <c r="I31" s="16">
        <f t="shared" si="1"/>
        <v>282.81874447129383</v>
      </c>
      <c r="J31" s="16">
        <f t="shared" si="1"/>
        <v>298.87103690079647</v>
      </c>
      <c r="K31" s="16">
        <f t="shared" si="1"/>
        <v>305.89910815255348</v>
      </c>
      <c r="L31" s="16">
        <f t="shared" si="1"/>
        <v>300.98345419472844</v>
      </c>
      <c r="M31" s="16">
        <f t="shared" si="1"/>
        <v>321.46366686078778</v>
      </c>
      <c r="N31" s="16">
        <f t="shared" si="1"/>
        <v>347.508931474527</v>
      </c>
      <c r="O31" s="16">
        <f t="shared" si="1"/>
        <v>347.09595492887593</v>
      </c>
      <c r="P31" s="16">
        <f t="shared" si="1"/>
        <v>374.64030271363742</v>
      </c>
      <c r="Q31" s="16">
        <f t="shared" si="1"/>
        <v>338.36238689709927</v>
      </c>
      <c r="R31" s="16">
        <f t="shared" si="1"/>
        <v>342.54769856457801</v>
      </c>
      <c r="S31" s="16">
        <f t="shared" si="1"/>
        <v>329.96975696680289</v>
      </c>
      <c r="T31" s="16">
        <f t="shared" si="1"/>
        <v>333.2789592980817</v>
      </c>
      <c r="U31" s="16">
        <f t="shared" si="1"/>
        <v>426.72437508876772</v>
      </c>
      <c r="V31" s="16">
        <f t="shared" si="1"/>
        <v>309.29973082077038</v>
      </c>
      <c r="W31" s="16">
        <f t="shared" si="1"/>
        <v>324.43404402607331</v>
      </c>
      <c r="X31" s="16">
        <f t="shared" si="1"/>
        <v>343.62216059249261</v>
      </c>
      <c r="Y31" s="16">
        <f t="shared" si="1"/>
        <v>354.51136782962328</v>
      </c>
    </row>
    <row r="32" spans="1:25" ht="18" customHeight="1" x14ac:dyDescent="0.2">
      <c r="A32" s="7" t="s">
        <v>38</v>
      </c>
      <c r="B32" s="17"/>
      <c r="C32" s="17"/>
      <c r="D32" s="17"/>
      <c r="E32" s="17"/>
      <c r="F32" s="17"/>
      <c r="G32" s="17"/>
      <c r="H32" s="16">
        <f t="shared" si="2"/>
        <v>3729.9032579612417</v>
      </c>
      <c r="I32" s="16">
        <f t="shared" si="1"/>
        <v>3802.3255464971435</v>
      </c>
      <c r="J32" s="16">
        <f t="shared" si="1"/>
        <v>3900.1597811833003</v>
      </c>
      <c r="K32" s="16">
        <f t="shared" si="1"/>
        <v>3918.8507952541026</v>
      </c>
      <c r="L32" s="16">
        <f t="shared" si="1"/>
        <v>3928.4595878192445</v>
      </c>
      <c r="M32" s="16">
        <f t="shared" si="1"/>
        <v>4025.0032829818524</v>
      </c>
      <c r="N32" s="16">
        <f t="shared" si="1"/>
        <v>3929.9991252439654</v>
      </c>
      <c r="O32" s="16">
        <f t="shared" si="1"/>
        <v>3960.3667751212147</v>
      </c>
      <c r="P32" s="16">
        <f t="shared" si="1"/>
        <v>4004.0407791168027</v>
      </c>
      <c r="Q32" s="16">
        <f t="shared" si="1"/>
        <v>4112.1530909659878</v>
      </c>
      <c r="R32" s="16">
        <f t="shared" si="1"/>
        <v>4059.0916440034944</v>
      </c>
      <c r="S32" s="16">
        <f t="shared" si="1"/>
        <v>3967.0755361933116</v>
      </c>
      <c r="T32" s="16">
        <f t="shared" si="1"/>
        <v>3954.5661094549241</v>
      </c>
      <c r="U32" s="16">
        <f t="shared" si="1"/>
        <v>3856.8793079690254</v>
      </c>
      <c r="V32" s="16">
        <f t="shared" si="1"/>
        <v>3882.6120123356268</v>
      </c>
      <c r="W32" s="16">
        <f t="shared" si="1"/>
        <v>3932.6157990388979</v>
      </c>
      <c r="X32" s="16">
        <f t="shared" si="1"/>
        <v>3954.3690159234829</v>
      </c>
      <c r="Y32" s="16">
        <f t="shared" si="1"/>
        <v>4043.3001978887864</v>
      </c>
    </row>
    <row r="33" spans="1:25" ht="18" customHeight="1" x14ac:dyDescent="0.2">
      <c r="A33" s="7" t="s">
        <v>39</v>
      </c>
      <c r="B33" s="16"/>
      <c r="C33" s="16"/>
      <c r="D33" s="16"/>
      <c r="E33" s="16"/>
      <c r="F33" s="16"/>
      <c r="G33" s="16"/>
      <c r="H33" s="16">
        <f t="shared" si="2"/>
        <v>738.19943894620417</v>
      </c>
      <c r="I33" s="16">
        <f t="shared" si="1"/>
        <v>751.23585080862154</v>
      </c>
      <c r="J33" s="16">
        <f t="shared" si="1"/>
        <v>749.05447376362895</v>
      </c>
      <c r="K33" s="16">
        <f t="shared" si="1"/>
        <v>752.84385687860436</v>
      </c>
      <c r="L33" s="16">
        <f t="shared" si="1"/>
        <v>756.77286527464071</v>
      </c>
      <c r="M33" s="16">
        <f t="shared" si="1"/>
        <v>753.20928804657694</v>
      </c>
      <c r="N33" s="16">
        <f t="shared" si="1"/>
        <v>752.95278177085652</v>
      </c>
      <c r="O33" s="16">
        <f t="shared" si="1"/>
        <v>741.73190057174577</v>
      </c>
      <c r="P33" s="16">
        <f t="shared" si="1"/>
        <v>761.17304228013802</v>
      </c>
      <c r="Q33" s="16">
        <f t="shared" si="1"/>
        <v>755.35552544167888</v>
      </c>
      <c r="R33" s="16">
        <f t="shared" si="1"/>
        <v>742.07513259297923</v>
      </c>
      <c r="S33" s="16">
        <f t="shared" si="1"/>
        <v>734.18402191924088</v>
      </c>
      <c r="T33" s="16">
        <f t="shared" si="1"/>
        <v>740.66580389115643</v>
      </c>
      <c r="U33" s="16">
        <f t="shared" si="1"/>
        <v>733.65019532770668</v>
      </c>
      <c r="V33" s="16">
        <f t="shared" si="1"/>
        <v>766.35110583461176</v>
      </c>
      <c r="W33" s="16">
        <f t="shared" si="1"/>
        <v>770.73997333346574</v>
      </c>
      <c r="X33" s="16">
        <f t="shared" si="1"/>
        <v>764.72758580310483</v>
      </c>
      <c r="Y33" s="16">
        <f t="shared" si="1"/>
        <v>780.14921407361908</v>
      </c>
    </row>
    <row r="34" spans="1:25" ht="18" customHeight="1" x14ac:dyDescent="0.2">
      <c r="A34" s="7" t="s">
        <v>40</v>
      </c>
      <c r="B34" s="17"/>
      <c r="C34" s="17"/>
      <c r="D34" s="17"/>
      <c r="E34" s="17"/>
      <c r="F34" s="17"/>
      <c r="G34" s="17"/>
      <c r="H34" s="16">
        <f t="shared" si="2"/>
        <v>115.18273485765414</v>
      </c>
      <c r="I34" s="16">
        <f t="shared" si="1"/>
        <v>124.78381178064984</v>
      </c>
      <c r="J34" s="16">
        <f t="shared" si="1"/>
        <v>130.66670333402047</v>
      </c>
      <c r="K34" s="16">
        <f t="shared" si="1"/>
        <v>139.35283245459709</v>
      </c>
      <c r="L34" s="16">
        <f t="shared" si="1"/>
        <v>147.92850499848856</v>
      </c>
      <c r="M34" s="16">
        <f t="shared" si="1"/>
        <v>151.88458709461949</v>
      </c>
      <c r="N34" s="16">
        <f t="shared" si="1"/>
        <v>345.87951188266379</v>
      </c>
      <c r="O34" s="16">
        <f t="shared" si="1"/>
        <v>358.61436988677144</v>
      </c>
      <c r="P34" s="16">
        <f t="shared" si="1"/>
        <v>447.30784885937271</v>
      </c>
      <c r="Q34" s="16">
        <f t="shared" si="1"/>
        <v>435.2507062348065</v>
      </c>
      <c r="R34" s="16">
        <f t="shared" si="1"/>
        <v>438.70778546162063</v>
      </c>
      <c r="S34" s="16">
        <f t="shared" si="1"/>
        <v>449.75509705489486</v>
      </c>
      <c r="T34" s="16">
        <f t="shared" si="1"/>
        <v>488.68866766171078</v>
      </c>
      <c r="U34" s="16">
        <f t="shared" si="1"/>
        <v>476.29328297327385</v>
      </c>
      <c r="V34" s="16">
        <f t="shared" si="1"/>
        <v>472.22914623923839</v>
      </c>
      <c r="W34" s="16">
        <f t="shared" si="1"/>
        <v>459.77402311898561</v>
      </c>
      <c r="X34" s="16">
        <f t="shared" si="1"/>
        <v>451.20347281609861</v>
      </c>
      <c r="Y34" s="16">
        <f t="shared" si="1"/>
        <v>458.5658418966625</v>
      </c>
    </row>
    <row r="35" spans="1:25" ht="18" customHeight="1" x14ac:dyDescent="0.2">
      <c r="A35" s="7" t="s">
        <v>41</v>
      </c>
      <c r="B35" s="16"/>
      <c r="C35" s="16"/>
      <c r="D35" s="16"/>
      <c r="E35" s="16"/>
      <c r="F35" s="16"/>
      <c r="G35" s="16"/>
      <c r="H35" s="16">
        <f t="shared" si="2"/>
        <v>1.7008115073320547</v>
      </c>
      <c r="I35" s="16">
        <f t="shared" si="1"/>
        <v>2.095465375906834</v>
      </c>
      <c r="J35" s="16">
        <f t="shared" si="1"/>
        <v>2.5248525097031997</v>
      </c>
      <c r="K35" s="16">
        <f t="shared" si="1"/>
        <v>2.9949682103619994</v>
      </c>
      <c r="L35" s="16">
        <f t="shared" si="1"/>
        <v>3.5020153778877776</v>
      </c>
      <c r="M35" s="16">
        <f t="shared" si="1"/>
        <v>4.2384482445802796</v>
      </c>
      <c r="N35" s="16">
        <f t="shared" si="1"/>
        <v>5.4112823482864112</v>
      </c>
      <c r="O35" s="16">
        <f t="shared" si="1"/>
        <v>8.1419951628674632</v>
      </c>
      <c r="P35" s="16">
        <f t="shared" si="1"/>
        <v>9.1714473009280937</v>
      </c>
      <c r="Q35" s="16">
        <f t="shared" si="1"/>
        <v>8.9981059577600995</v>
      </c>
      <c r="R35" s="16">
        <f t="shared" si="1"/>
        <v>8.37511667293656</v>
      </c>
      <c r="S35" s="16">
        <f t="shared" si="1"/>
        <v>8.1560444887567041</v>
      </c>
      <c r="T35" s="16">
        <f t="shared" si="1"/>
        <v>7.7618802294570015</v>
      </c>
      <c r="U35" s="16">
        <f t="shared" si="1"/>
        <v>8.7028092781235582</v>
      </c>
      <c r="V35" s="16">
        <f t="shared" si="1"/>
        <v>11.101166745323656</v>
      </c>
      <c r="W35" s="16">
        <f t="shared" si="1"/>
        <v>11.389579961121592</v>
      </c>
      <c r="X35" s="16">
        <f t="shared" si="1"/>
        <v>11.190728022017696</v>
      </c>
      <c r="Y35" s="16">
        <f t="shared" si="1"/>
        <v>9.6039987320277387</v>
      </c>
    </row>
    <row r="36" spans="1:25" ht="18" customHeight="1" x14ac:dyDescent="0.2">
      <c r="A36" s="8" t="s">
        <v>42</v>
      </c>
      <c r="B36" s="17"/>
      <c r="C36" s="17"/>
      <c r="D36" s="17"/>
      <c r="E36" s="17"/>
      <c r="F36" s="17"/>
      <c r="G36" s="17"/>
      <c r="H36" s="16">
        <f t="shared" si="2"/>
        <v>47.126652182325678</v>
      </c>
      <c r="I36" s="16">
        <f t="shared" si="1"/>
        <v>47.504890884569221</v>
      </c>
      <c r="J36" s="16">
        <f t="shared" si="1"/>
        <v>48.217979787075265</v>
      </c>
      <c r="K36" s="16">
        <f t="shared" si="1"/>
        <v>46.96457396538672</v>
      </c>
      <c r="L36" s="16">
        <f t="shared" si="1"/>
        <v>47.741330121446026</v>
      </c>
      <c r="M36" s="16">
        <f t="shared" si="1"/>
        <v>50.161829224692823</v>
      </c>
      <c r="N36" s="16">
        <f t="shared" si="1"/>
        <v>53.267939250046162</v>
      </c>
      <c r="O36" s="16">
        <f t="shared" si="1"/>
        <v>54.196361167049055</v>
      </c>
      <c r="P36" s="16">
        <f t="shared" si="1"/>
        <v>58.016063943007801</v>
      </c>
      <c r="Q36" s="16">
        <f t="shared" si="1"/>
        <v>59.58911663313328</v>
      </c>
      <c r="R36" s="16">
        <f t="shared" si="1"/>
        <v>56.835025024550042</v>
      </c>
      <c r="S36" s="16">
        <f t="shared" si="1"/>
        <v>53.206813832232577</v>
      </c>
      <c r="T36" s="16">
        <f t="shared" si="1"/>
        <v>53.00796254263318</v>
      </c>
      <c r="U36" s="16">
        <f t="shared" si="1"/>
        <v>60.177564930900893</v>
      </c>
      <c r="V36" s="16">
        <f t="shared" si="1"/>
        <v>204.45350650681826</v>
      </c>
      <c r="W36" s="16">
        <f t="shared" si="1"/>
        <v>223.43178968241796</v>
      </c>
      <c r="X36" s="16">
        <f t="shared" si="1"/>
        <v>241.10172984750065</v>
      </c>
      <c r="Y36" s="16">
        <f t="shared" si="1"/>
        <v>260.14455102015205</v>
      </c>
    </row>
    <row r="37" spans="1:25" ht="18" customHeight="1" x14ac:dyDescent="0.2">
      <c r="A37" s="7" t="s">
        <v>43</v>
      </c>
      <c r="B37" s="16"/>
      <c r="C37" s="16"/>
      <c r="D37" s="16"/>
      <c r="E37" s="16"/>
      <c r="F37" s="16"/>
      <c r="G37" s="16"/>
      <c r="H37" s="16">
        <f t="shared" si="2"/>
        <v>7079.8405007080937</v>
      </c>
      <c r="I37" s="16">
        <f t="shared" si="1"/>
        <v>7285.150190898602</v>
      </c>
      <c r="J37" s="16">
        <f t="shared" si="1"/>
        <v>7422.7088772870966</v>
      </c>
      <c r="K37" s="16">
        <f t="shared" si="1"/>
        <v>7580.5466751127033</v>
      </c>
      <c r="L37" s="16">
        <f t="shared" si="1"/>
        <v>7662.7682869475184</v>
      </c>
      <c r="M37" s="16">
        <f t="shared" si="1"/>
        <v>7850.0793737666836</v>
      </c>
      <c r="N37" s="16">
        <f t="shared" si="1"/>
        <v>7943.4205103330742</v>
      </c>
      <c r="O37" s="16">
        <f t="shared" si="1"/>
        <v>8027.9300552777177</v>
      </c>
      <c r="P37" s="16">
        <f t="shared" si="1"/>
        <v>8233.6573004587153</v>
      </c>
      <c r="Q37" s="16">
        <f t="shared" si="1"/>
        <v>8279.3775773166071</v>
      </c>
      <c r="R37" s="16">
        <f t="shared" si="1"/>
        <v>8103.1514911274853</v>
      </c>
      <c r="S37" s="16">
        <f t="shared" si="1"/>
        <v>7920.1667815142691</v>
      </c>
      <c r="T37" s="16">
        <f t="shared" si="1"/>
        <v>7911.6449340173886</v>
      </c>
      <c r="U37" s="16">
        <f t="shared" si="1"/>
        <v>7877.8301831039162</v>
      </c>
      <c r="V37" s="16">
        <f t="shared" si="1"/>
        <v>7941.9330370512907</v>
      </c>
      <c r="W37" s="16">
        <f t="shared" si="1"/>
        <v>8049.6278837391583</v>
      </c>
      <c r="X37" s="16">
        <f t="shared" si="1"/>
        <v>8089.8942051705544</v>
      </c>
      <c r="Y37" s="16">
        <f t="shared" si="1"/>
        <v>8279.3998337377725</v>
      </c>
    </row>
    <row r="38" spans="1:25" x14ac:dyDescent="0.2">
      <c r="A38" s="2" t="s">
        <v>44</v>
      </c>
    </row>
    <row r="40" spans="1:25" x14ac:dyDescent="0.2">
      <c r="A40" s="5" t="s">
        <v>1</v>
      </c>
      <c r="B40" s="43" t="s">
        <v>2</v>
      </c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5"/>
    </row>
    <row r="41" spans="1:25" x14ac:dyDescent="0.2">
      <c r="A41" s="5" t="s">
        <v>3</v>
      </c>
      <c r="B41" s="43" t="s">
        <v>4</v>
      </c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5"/>
    </row>
    <row r="42" spans="1:25" x14ac:dyDescent="0.2">
      <c r="A42" s="5" t="s">
        <v>5</v>
      </c>
      <c r="B42" s="43" t="s">
        <v>6</v>
      </c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5"/>
    </row>
    <row r="43" spans="1:25" x14ac:dyDescent="0.2">
      <c r="A43" s="5" t="s">
        <v>7</v>
      </c>
      <c r="B43" s="43" t="s">
        <v>47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5"/>
    </row>
    <row r="44" spans="1:25" x14ac:dyDescent="0.2">
      <c r="A44" s="5" t="s">
        <v>8</v>
      </c>
      <c r="B44" s="43" t="s">
        <v>9</v>
      </c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5"/>
    </row>
    <row r="45" spans="1:25" ht="18" x14ac:dyDescent="0.2">
      <c r="A45" s="6" t="s">
        <v>10</v>
      </c>
      <c r="B45" s="10" t="s">
        <v>11</v>
      </c>
      <c r="C45" s="10" t="s">
        <v>12</v>
      </c>
      <c r="D45" s="10" t="s">
        <v>13</v>
      </c>
      <c r="E45" s="10" t="s">
        <v>14</v>
      </c>
      <c r="F45" s="10" t="s">
        <v>15</v>
      </c>
      <c r="G45" s="10" t="s">
        <v>16</v>
      </c>
      <c r="H45" s="10" t="s">
        <v>17</v>
      </c>
      <c r="I45" s="10" t="s">
        <v>18</v>
      </c>
      <c r="J45" s="10" t="s">
        <v>19</v>
      </c>
      <c r="K45" s="10" t="s">
        <v>20</v>
      </c>
      <c r="L45" s="10" t="s">
        <v>21</v>
      </c>
      <c r="M45" s="10" t="s">
        <v>22</v>
      </c>
      <c r="N45" s="10" t="s">
        <v>23</v>
      </c>
      <c r="O45" s="10" t="s">
        <v>24</v>
      </c>
      <c r="P45" s="10" t="s">
        <v>25</v>
      </c>
      <c r="Q45" s="10" t="s">
        <v>26</v>
      </c>
      <c r="R45" s="10" t="s">
        <v>27</v>
      </c>
      <c r="S45" s="10" t="s">
        <v>28</v>
      </c>
      <c r="T45" s="10" t="s">
        <v>29</v>
      </c>
      <c r="U45" s="10" t="s">
        <v>30</v>
      </c>
      <c r="V45" s="11" t="s">
        <v>31</v>
      </c>
      <c r="W45" s="11" t="s">
        <v>32</v>
      </c>
      <c r="X45" s="11" t="s">
        <v>33</v>
      </c>
      <c r="Y45" s="11" t="s">
        <v>34</v>
      </c>
    </row>
    <row r="46" spans="1:25" x14ac:dyDescent="0.2">
      <c r="A46" s="7" t="s">
        <v>51</v>
      </c>
      <c r="B46" s="16"/>
      <c r="C46" s="16"/>
      <c r="D46" s="16"/>
      <c r="E46" s="16"/>
      <c r="F46" s="16"/>
      <c r="G46" s="16"/>
      <c r="H46" s="16">
        <f>H32+H33</f>
        <v>4468.1026969074455</v>
      </c>
      <c r="I46" s="16">
        <f t="shared" ref="I46:Y46" si="3">I32+I33</f>
        <v>4553.5613973057652</v>
      </c>
      <c r="J46" s="16">
        <f t="shared" si="3"/>
        <v>4649.214254946929</v>
      </c>
      <c r="K46" s="16">
        <f t="shared" si="3"/>
        <v>4671.6946521327072</v>
      </c>
      <c r="L46" s="16">
        <f t="shared" si="3"/>
        <v>4685.2324530938849</v>
      </c>
      <c r="M46" s="16">
        <f t="shared" si="3"/>
        <v>4778.212571028429</v>
      </c>
      <c r="N46" s="16">
        <f t="shared" si="3"/>
        <v>4682.9519070148217</v>
      </c>
      <c r="O46" s="16">
        <f t="shared" si="3"/>
        <v>4702.0986756929606</v>
      </c>
      <c r="P46" s="16">
        <f t="shared" si="3"/>
        <v>4765.2138213969411</v>
      </c>
      <c r="Q46" s="16">
        <f t="shared" si="3"/>
        <v>4867.5086164076665</v>
      </c>
      <c r="R46" s="16">
        <f t="shared" si="3"/>
        <v>4801.1667765964739</v>
      </c>
      <c r="S46" s="16">
        <f t="shared" si="3"/>
        <v>4701.2595581125524</v>
      </c>
      <c r="T46" s="16">
        <f t="shared" si="3"/>
        <v>4695.2319133460805</v>
      </c>
      <c r="U46" s="16">
        <f t="shared" si="3"/>
        <v>4590.5295032967324</v>
      </c>
      <c r="V46" s="16">
        <f t="shared" si="3"/>
        <v>4648.9631181702389</v>
      </c>
      <c r="W46" s="16">
        <f t="shared" si="3"/>
        <v>4703.3557723723634</v>
      </c>
      <c r="X46" s="16">
        <f t="shared" si="3"/>
        <v>4719.0966017265873</v>
      </c>
      <c r="Y46" s="16">
        <f t="shared" si="3"/>
        <v>4823.4494119624051</v>
      </c>
    </row>
    <row r="47" spans="1:25" x14ac:dyDescent="0.2">
      <c r="A47" s="7" t="s">
        <v>53</v>
      </c>
      <c r="B47" s="17"/>
      <c r="C47" s="17"/>
      <c r="D47" s="17"/>
      <c r="E47" s="17"/>
      <c r="F47" s="17"/>
      <c r="G47" s="17"/>
      <c r="H47" s="17">
        <f>H29</f>
        <v>1800.6160714775815</v>
      </c>
      <c r="I47" s="17">
        <f t="shared" ref="I47:Y47" si="4">I29</f>
        <v>1853.9802616526038</v>
      </c>
      <c r="J47" s="17">
        <f t="shared" si="4"/>
        <v>1859.2522317248934</v>
      </c>
      <c r="K47" s="17">
        <f t="shared" si="4"/>
        <v>1977.699044243898</v>
      </c>
      <c r="L47" s="17">
        <f t="shared" si="4"/>
        <v>2049.1853115406711</v>
      </c>
      <c r="M47" s="17">
        <f t="shared" si="4"/>
        <v>2107.0643023263196</v>
      </c>
      <c r="N47" s="17">
        <f t="shared" si="4"/>
        <v>2058.2184563095634</v>
      </c>
      <c r="O47" s="17">
        <f t="shared" si="4"/>
        <v>2102.7184853790227</v>
      </c>
      <c r="P47" s="17">
        <f t="shared" si="4"/>
        <v>2101.840747526594</v>
      </c>
      <c r="Q47" s="17">
        <f t="shared" si="4"/>
        <v>2098.4068468506721</v>
      </c>
      <c r="R47" s="17">
        <f t="shared" si="4"/>
        <v>2010.0822679195014</v>
      </c>
      <c r="S47" s="17">
        <f t="shared" si="4"/>
        <v>1912.1898810614268</v>
      </c>
      <c r="T47" s="17">
        <f t="shared" si="4"/>
        <v>1868.5134692503707</v>
      </c>
      <c r="U47" s="17">
        <f t="shared" si="4"/>
        <v>1849.2457761445339</v>
      </c>
      <c r="V47" s="17">
        <f t="shared" si="4"/>
        <v>1840.4353134955857</v>
      </c>
      <c r="W47" s="17">
        <f t="shared" si="4"/>
        <v>1865.8125997734694</v>
      </c>
      <c r="X47" s="17">
        <f t="shared" si="4"/>
        <v>1870.0207602165692</v>
      </c>
      <c r="Y47" s="17">
        <f t="shared" si="4"/>
        <v>1908.5354065613383</v>
      </c>
    </row>
    <row r="48" spans="1:25" x14ac:dyDescent="0.2">
      <c r="A48" s="7" t="s">
        <v>52</v>
      </c>
      <c r="B48" s="16"/>
      <c r="C48" s="16"/>
      <c r="D48" s="16"/>
      <c r="E48" s="16"/>
      <c r="F48" s="16"/>
      <c r="G48" s="16"/>
      <c r="H48" s="16">
        <f>H30</f>
        <v>360.31219335188655</v>
      </c>
      <c r="I48" s="16">
        <f t="shared" ref="I48:Y48" si="5">I30</f>
        <v>420.40561942781392</v>
      </c>
      <c r="J48" s="16">
        <f t="shared" si="5"/>
        <v>433.96181808367743</v>
      </c>
      <c r="K48" s="16">
        <f t="shared" si="5"/>
        <v>435.94149595319914</v>
      </c>
      <c r="L48" s="16">
        <f t="shared" si="5"/>
        <v>428.19521762041097</v>
      </c>
      <c r="M48" s="16">
        <f t="shared" si="5"/>
        <v>437.05396898725377</v>
      </c>
      <c r="N48" s="16">
        <f t="shared" si="5"/>
        <v>450.18248205316593</v>
      </c>
      <c r="O48" s="16">
        <f t="shared" si="5"/>
        <v>455.06421306017063</v>
      </c>
      <c r="P48" s="16">
        <f t="shared" si="5"/>
        <v>477.46706871823375</v>
      </c>
      <c r="Q48" s="16">
        <f t="shared" si="5"/>
        <v>471.26179833546888</v>
      </c>
      <c r="R48" s="16">
        <f t="shared" si="5"/>
        <v>445.43682088782452</v>
      </c>
      <c r="S48" s="16">
        <f t="shared" si="5"/>
        <v>465.62962999760373</v>
      </c>
      <c r="T48" s="16">
        <f t="shared" si="5"/>
        <v>465.16208168905507</v>
      </c>
      <c r="U48" s="16">
        <f t="shared" si="5"/>
        <v>466.15687139158342</v>
      </c>
      <c r="V48" s="16">
        <f t="shared" si="5"/>
        <v>455.45105507331675</v>
      </c>
      <c r="W48" s="16">
        <f t="shared" si="5"/>
        <v>461.43007480472727</v>
      </c>
      <c r="X48" s="16">
        <f t="shared" si="5"/>
        <v>453.65875194928759</v>
      </c>
      <c r="Y48" s="16">
        <f t="shared" si="5"/>
        <v>464.5892557355649</v>
      </c>
    </row>
    <row r="49" spans="1:25" x14ac:dyDescent="0.2">
      <c r="A49" s="7" t="s">
        <v>40</v>
      </c>
      <c r="B49" s="17"/>
      <c r="C49" s="17"/>
      <c r="D49" s="17"/>
      <c r="E49" s="17"/>
      <c r="F49" s="17"/>
      <c r="G49" s="17"/>
      <c r="H49" s="17">
        <f>H34</f>
        <v>115.18273485765414</v>
      </c>
      <c r="I49" s="17">
        <f t="shared" ref="I49:Y49" si="6">I34</f>
        <v>124.78381178064984</v>
      </c>
      <c r="J49" s="17">
        <f t="shared" si="6"/>
        <v>130.66670333402047</v>
      </c>
      <c r="K49" s="17">
        <f t="shared" si="6"/>
        <v>139.35283245459709</v>
      </c>
      <c r="L49" s="17">
        <f t="shared" si="6"/>
        <v>147.92850499848856</v>
      </c>
      <c r="M49" s="17">
        <f t="shared" si="6"/>
        <v>151.88458709461949</v>
      </c>
      <c r="N49" s="17">
        <f t="shared" si="6"/>
        <v>345.87951188266379</v>
      </c>
      <c r="O49" s="17">
        <f t="shared" si="6"/>
        <v>358.61436988677144</v>
      </c>
      <c r="P49" s="17">
        <f t="shared" si="6"/>
        <v>447.30784885937271</v>
      </c>
      <c r="Q49" s="17">
        <f t="shared" si="6"/>
        <v>435.2507062348065</v>
      </c>
      <c r="R49" s="17">
        <f t="shared" si="6"/>
        <v>438.70778546162063</v>
      </c>
      <c r="S49" s="17">
        <f t="shared" si="6"/>
        <v>449.75509705489486</v>
      </c>
      <c r="T49" s="17">
        <f t="shared" si="6"/>
        <v>488.68866766171078</v>
      </c>
      <c r="U49" s="17">
        <f t="shared" si="6"/>
        <v>476.29328297327385</v>
      </c>
      <c r="V49" s="17">
        <f t="shared" si="6"/>
        <v>472.22914623923839</v>
      </c>
      <c r="W49" s="17">
        <f t="shared" si="6"/>
        <v>459.77402311898561</v>
      </c>
      <c r="X49" s="17">
        <f t="shared" si="6"/>
        <v>451.20347281609861</v>
      </c>
      <c r="Y49" s="17">
        <f t="shared" si="6"/>
        <v>458.5658418966625</v>
      </c>
    </row>
    <row r="50" spans="1:25" x14ac:dyDescent="0.2">
      <c r="A50" s="7" t="s">
        <v>50</v>
      </c>
      <c r="B50" s="16"/>
      <c r="C50" s="16"/>
      <c r="D50" s="16"/>
      <c r="E50" s="16"/>
      <c r="F50" s="16"/>
      <c r="G50" s="16"/>
      <c r="H50" s="16">
        <f>H31+H35+H36</f>
        <v>335.62680411352545</v>
      </c>
      <c r="I50" s="16">
        <f t="shared" ref="I50:Y50" si="7">I31+I35+I36</f>
        <v>332.41910073176984</v>
      </c>
      <c r="J50" s="16">
        <f t="shared" si="7"/>
        <v>349.6138691975749</v>
      </c>
      <c r="K50" s="16">
        <f t="shared" si="7"/>
        <v>355.85865032830219</v>
      </c>
      <c r="L50" s="16">
        <f t="shared" si="7"/>
        <v>352.22679969406227</v>
      </c>
      <c r="M50" s="16">
        <f t="shared" si="7"/>
        <v>375.86394433006092</v>
      </c>
      <c r="N50" s="16">
        <f t="shared" si="7"/>
        <v>406.18815307285956</v>
      </c>
      <c r="O50" s="16">
        <f t="shared" si="7"/>
        <v>409.43431125879249</v>
      </c>
      <c r="P50" s="16">
        <f t="shared" si="7"/>
        <v>441.82781395757331</v>
      </c>
      <c r="Q50" s="16">
        <f t="shared" si="7"/>
        <v>406.94960948799269</v>
      </c>
      <c r="R50" s="16">
        <f t="shared" si="7"/>
        <v>407.75784026206458</v>
      </c>
      <c r="S50" s="16">
        <f t="shared" si="7"/>
        <v>391.33261528779218</v>
      </c>
      <c r="T50" s="16">
        <f t="shared" si="7"/>
        <v>394.04880207017186</v>
      </c>
      <c r="U50" s="16">
        <f t="shared" si="7"/>
        <v>495.60474929779213</v>
      </c>
      <c r="V50" s="16">
        <f t="shared" si="7"/>
        <v>524.8544040729123</v>
      </c>
      <c r="W50" s="16">
        <f t="shared" si="7"/>
        <v>559.25541366961284</v>
      </c>
      <c r="X50" s="16">
        <f t="shared" si="7"/>
        <v>595.91461846201094</v>
      </c>
      <c r="Y50" s="16">
        <f t="shared" si="7"/>
        <v>624.25991758180305</v>
      </c>
    </row>
    <row r="51" spans="1:25" x14ac:dyDescent="0.2">
      <c r="A51" s="2" t="s">
        <v>44</v>
      </c>
    </row>
    <row r="53" spans="1:25" x14ac:dyDescent="0.2">
      <c r="A53" s="5" t="s">
        <v>1</v>
      </c>
      <c r="B53" s="43" t="s">
        <v>2</v>
      </c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5"/>
    </row>
    <row r="54" spans="1:25" x14ac:dyDescent="0.2">
      <c r="A54" s="5" t="s">
        <v>3</v>
      </c>
      <c r="B54" s="43" t="s">
        <v>4</v>
      </c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5"/>
    </row>
    <row r="55" spans="1:25" x14ac:dyDescent="0.2">
      <c r="A55" s="5" t="s">
        <v>5</v>
      </c>
      <c r="B55" s="43" t="s">
        <v>6</v>
      </c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5"/>
    </row>
    <row r="56" spans="1:25" x14ac:dyDescent="0.2">
      <c r="A56" s="5" t="s">
        <v>7</v>
      </c>
      <c r="B56" s="43" t="s">
        <v>47</v>
      </c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5"/>
    </row>
    <row r="57" spans="1:25" x14ac:dyDescent="0.2">
      <c r="A57" s="5" t="s">
        <v>8</v>
      </c>
      <c r="B57" s="43" t="s">
        <v>9</v>
      </c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5"/>
    </row>
    <row r="58" spans="1:25" ht="18" x14ac:dyDescent="0.2">
      <c r="A58" s="6" t="s">
        <v>10</v>
      </c>
      <c r="B58" s="10" t="s">
        <v>11</v>
      </c>
      <c r="C58" s="10" t="s">
        <v>12</v>
      </c>
      <c r="D58" s="10" t="s">
        <v>13</v>
      </c>
      <c r="E58" s="10" t="s">
        <v>14</v>
      </c>
      <c r="F58" s="10" t="s">
        <v>15</v>
      </c>
      <c r="G58" s="10" t="s">
        <v>16</v>
      </c>
      <c r="H58" s="10" t="s">
        <v>17</v>
      </c>
      <c r="I58" s="10" t="s">
        <v>18</v>
      </c>
      <c r="J58" s="10" t="s">
        <v>19</v>
      </c>
      <c r="K58" s="10" t="s">
        <v>20</v>
      </c>
      <c r="L58" s="10" t="s">
        <v>21</v>
      </c>
      <c r="M58" s="10" t="s">
        <v>22</v>
      </c>
      <c r="N58" s="10" t="s">
        <v>23</v>
      </c>
      <c r="O58" s="10" t="s">
        <v>24</v>
      </c>
      <c r="P58" s="10" t="s">
        <v>25</v>
      </c>
      <c r="Q58" s="10" t="s">
        <v>26</v>
      </c>
      <c r="R58" s="10" t="s">
        <v>27</v>
      </c>
      <c r="S58" s="10" t="s">
        <v>28</v>
      </c>
      <c r="T58" s="10" t="s">
        <v>29</v>
      </c>
      <c r="U58" s="10" t="s">
        <v>30</v>
      </c>
      <c r="V58" s="11" t="s">
        <v>31</v>
      </c>
      <c r="W58" s="11" t="s">
        <v>32</v>
      </c>
      <c r="X58" s="11" t="s">
        <v>33</v>
      </c>
      <c r="Y58" s="11" t="s">
        <v>34</v>
      </c>
    </row>
    <row r="59" spans="1:25" x14ac:dyDescent="0.2">
      <c r="A59" s="7" t="s">
        <v>51</v>
      </c>
      <c r="B59" s="16"/>
      <c r="C59" s="16"/>
      <c r="D59" s="16"/>
      <c r="E59" s="16"/>
      <c r="F59" s="16"/>
      <c r="G59" s="16"/>
      <c r="H59" s="18">
        <v>1</v>
      </c>
      <c r="I59" s="18">
        <f>I46/$H46</f>
        <v>1.0191263957423067</v>
      </c>
      <c r="J59" s="18">
        <f t="shared" ref="J59:Y63" si="8">J46/$H46</f>
        <v>1.0405343319805156</v>
      </c>
      <c r="K59" s="18">
        <f t="shared" si="8"/>
        <v>1.0455656391618249</v>
      </c>
      <c r="L59" s="18">
        <f t="shared" si="8"/>
        <v>1.0485955160199705</v>
      </c>
      <c r="M59" s="18">
        <f t="shared" si="8"/>
        <v>1.0694052700121739</v>
      </c>
      <c r="N59" s="18">
        <f t="shared" si="8"/>
        <v>1.0480851100974204</v>
      </c>
      <c r="O59" s="18">
        <f t="shared" si="8"/>
        <v>1.0523703224071983</v>
      </c>
      <c r="P59" s="18">
        <f t="shared" si="8"/>
        <v>1.0664960375004671</v>
      </c>
      <c r="Q59" s="18">
        <f t="shared" si="8"/>
        <v>1.0893904967261978</v>
      </c>
      <c r="R59" s="18">
        <f t="shared" si="8"/>
        <v>1.0745426196044141</v>
      </c>
      <c r="S59" s="18">
        <f t="shared" si="8"/>
        <v>1.0521825206404687</v>
      </c>
      <c r="T59" s="18">
        <f t="shared" si="8"/>
        <v>1.0508334816466596</v>
      </c>
      <c r="U59" s="18">
        <f t="shared" si="8"/>
        <v>1.0274001773670116</v>
      </c>
      <c r="V59" s="18">
        <f t="shared" si="8"/>
        <v>1.0404781253993947</v>
      </c>
      <c r="W59" s="18">
        <f t="shared" si="8"/>
        <v>1.0526516715087471</v>
      </c>
      <c r="X59" s="18">
        <f t="shared" si="8"/>
        <v>1.0561746051613508</v>
      </c>
      <c r="Y59" s="18">
        <f t="shared" si="8"/>
        <v>1.0795296659812472</v>
      </c>
    </row>
    <row r="60" spans="1:25" x14ac:dyDescent="0.2">
      <c r="A60" s="7" t="s">
        <v>53</v>
      </c>
      <c r="B60" s="17"/>
      <c r="C60" s="17"/>
      <c r="D60" s="17"/>
      <c r="E60" s="17"/>
      <c r="F60" s="17"/>
      <c r="G60" s="17"/>
      <c r="H60" s="19">
        <v>1</v>
      </c>
      <c r="I60" s="18">
        <f t="shared" ref="I60:X63" si="9">I47/$H47</f>
        <v>1.0296366288296159</v>
      </c>
      <c r="J60" s="18">
        <f t="shared" si="9"/>
        <v>1.0325644989935001</v>
      </c>
      <c r="K60" s="18">
        <f t="shared" si="9"/>
        <v>1.0983457693016161</v>
      </c>
      <c r="L60" s="18">
        <f t="shared" si="9"/>
        <v>1.1380467741016631</v>
      </c>
      <c r="M60" s="18">
        <f t="shared" si="9"/>
        <v>1.170190767317359</v>
      </c>
      <c r="N60" s="18">
        <f t="shared" si="9"/>
        <v>1.1430634708378415</v>
      </c>
      <c r="O60" s="18">
        <f t="shared" si="9"/>
        <v>1.1677772506237472</v>
      </c>
      <c r="P60" s="18">
        <f t="shared" si="9"/>
        <v>1.167289785324324</v>
      </c>
      <c r="Q60" s="18">
        <f t="shared" si="9"/>
        <v>1.1653827154440115</v>
      </c>
      <c r="R60" s="18">
        <f t="shared" si="9"/>
        <v>1.1163302937033281</v>
      </c>
      <c r="S60" s="18">
        <f t="shared" si="9"/>
        <v>1.0619642417677013</v>
      </c>
      <c r="T60" s="18">
        <f t="shared" si="9"/>
        <v>1.0377078705718052</v>
      </c>
      <c r="U60" s="18">
        <f t="shared" si="9"/>
        <v>1.0270072590360959</v>
      </c>
      <c r="V60" s="18">
        <f t="shared" si="9"/>
        <v>1.0221142322612553</v>
      </c>
      <c r="W60" s="18">
        <f t="shared" si="9"/>
        <v>1.0362079009115963</v>
      </c>
      <c r="X60" s="18">
        <f t="shared" si="9"/>
        <v>1.0385449679353547</v>
      </c>
      <c r="Y60" s="18">
        <f t="shared" si="8"/>
        <v>1.0599346728007366</v>
      </c>
    </row>
    <row r="61" spans="1:25" x14ac:dyDescent="0.2">
      <c r="A61" s="7" t="s">
        <v>52</v>
      </c>
      <c r="B61" s="16"/>
      <c r="C61" s="16"/>
      <c r="D61" s="16"/>
      <c r="E61" s="16"/>
      <c r="F61" s="16"/>
      <c r="G61" s="16"/>
      <c r="H61" s="18">
        <v>1</v>
      </c>
      <c r="I61" s="18">
        <f t="shared" si="9"/>
        <v>1.1667815499578145</v>
      </c>
      <c r="J61" s="18">
        <f t="shared" si="8"/>
        <v>1.2044050301119382</v>
      </c>
      <c r="K61" s="18">
        <f t="shared" si="8"/>
        <v>1.2098993705923569</v>
      </c>
      <c r="L61" s="18">
        <f t="shared" si="8"/>
        <v>1.1884005746156605</v>
      </c>
      <c r="M61" s="18">
        <f t="shared" si="8"/>
        <v>1.2129868959511454</v>
      </c>
      <c r="N61" s="18">
        <f t="shared" si="8"/>
        <v>1.2494233899364895</v>
      </c>
      <c r="O61" s="18">
        <f t="shared" si="8"/>
        <v>1.262972004435464</v>
      </c>
      <c r="P61" s="18">
        <f t="shared" si="8"/>
        <v>1.3251482395765939</v>
      </c>
      <c r="Q61" s="18">
        <f t="shared" si="8"/>
        <v>1.3079263123222344</v>
      </c>
      <c r="R61" s="18">
        <f t="shared" si="8"/>
        <v>1.2362524197253684</v>
      </c>
      <c r="S61" s="18">
        <f t="shared" si="8"/>
        <v>1.2922949558436467</v>
      </c>
      <c r="T61" s="18">
        <f t="shared" si="8"/>
        <v>1.29099733584306</v>
      </c>
      <c r="U61" s="18">
        <f t="shared" si="8"/>
        <v>1.2937582463003889</v>
      </c>
      <c r="V61" s="18">
        <f t="shared" si="8"/>
        <v>1.264045634527045</v>
      </c>
      <c r="W61" s="18">
        <f t="shared" si="8"/>
        <v>1.2806396322926752</v>
      </c>
      <c r="X61" s="18">
        <f t="shared" si="8"/>
        <v>1.2590713284749633</v>
      </c>
      <c r="Y61" s="18">
        <f t="shared" si="8"/>
        <v>1.2894075313233704</v>
      </c>
    </row>
    <row r="62" spans="1:25" x14ac:dyDescent="0.2">
      <c r="A62" s="7" t="s">
        <v>40</v>
      </c>
      <c r="B62" s="17"/>
      <c r="C62" s="17"/>
      <c r="D62" s="17"/>
      <c r="E62" s="17"/>
      <c r="F62" s="17"/>
      <c r="G62" s="17"/>
      <c r="H62" s="19">
        <v>1</v>
      </c>
      <c r="I62" s="18">
        <f t="shared" si="9"/>
        <v>1.0833551741488077</v>
      </c>
      <c r="J62" s="18">
        <f t="shared" si="8"/>
        <v>1.1344295956811741</v>
      </c>
      <c r="K62" s="18">
        <f t="shared" si="8"/>
        <v>1.2098413241082788</v>
      </c>
      <c r="L62" s="18">
        <f t="shared" si="8"/>
        <v>1.2842940843634465</v>
      </c>
      <c r="M62" s="18">
        <f t="shared" si="8"/>
        <v>1.3186402222722222</v>
      </c>
      <c r="N62" s="18">
        <f t="shared" si="8"/>
        <v>3.0028763625912407</v>
      </c>
      <c r="O62" s="18">
        <f t="shared" si="8"/>
        <v>3.113438575060373</v>
      </c>
      <c r="P62" s="18">
        <f t="shared" si="8"/>
        <v>3.8834626509968491</v>
      </c>
      <c r="Q62" s="18">
        <f t="shared" si="8"/>
        <v>3.7787842663460007</v>
      </c>
      <c r="R62" s="18">
        <f t="shared" si="8"/>
        <v>3.8087981328433229</v>
      </c>
      <c r="S62" s="18">
        <f t="shared" si="8"/>
        <v>3.9047093091748</v>
      </c>
      <c r="T62" s="18">
        <f t="shared" si="8"/>
        <v>4.2427249905608262</v>
      </c>
      <c r="U62" s="18">
        <f t="shared" si="8"/>
        <v>4.1351100367766893</v>
      </c>
      <c r="V62" s="18">
        <f t="shared" si="8"/>
        <v>4.0998257839843069</v>
      </c>
      <c r="W62" s="18">
        <f t="shared" si="8"/>
        <v>3.9916921896948052</v>
      </c>
      <c r="X62" s="18">
        <f t="shared" si="8"/>
        <v>3.9172839000020945</v>
      </c>
      <c r="Y62" s="18">
        <f t="shared" si="8"/>
        <v>3.9812029334376393</v>
      </c>
    </row>
    <row r="63" spans="1:25" x14ac:dyDescent="0.2">
      <c r="A63" s="7" t="s">
        <v>50</v>
      </c>
      <c r="B63" s="16"/>
      <c r="C63" s="16"/>
      <c r="D63" s="16"/>
      <c r="E63" s="16"/>
      <c r="F63" s="16"/>
      <c r="G63" s="16"/>
      <c r="H63" s="18">
        <v>1</v>
      </c>
      <c r="I63" s="18">
        <f t="shared" si="9"/>
        <v>0.99044264837479845</v>
      </c>
      <c r="J63" s="18">
        <f t="shared" si="8"/>
        <v>1.0416744577984252</v>
      </c>
      <c r="K63" s="18">
        <f t="shared" si="8"/>
        <v>1.0602807820079034</v>
      </c>
      <c r="L63" s="18">
        <f t="shared" si="8"/>
        <v>1.0494596837233592</v>
      </c>
      <c r="M63" s="18">
        <f t="shared" si="8"/>
        <v>1.1198865517395484</v>
      </c>
      <c r="N63" s="18">
        <f t="shared" si="8"/>
        <v>1.2102375260095937</v>
      </c>
      <c r="O63" s="18">
        <f t="shared" si="8"/>
        <v>1.2199094537166397</v>
      </c>
      <c r="P63" s="18">
        <f t="shared" si="8"/>
        <v>1.3164258889409961</v>
      </c>
      <c r="Q63" s="18">
        <f t="shared" si="8"/>
        <v>1.2125062852558772</v>
      </c>
      <c r="R63" s="18">
        <f t="shared" si="8"/>
        <v>1.2149144086958588</v>
      </c>
      <c r="S63" s="18">
        <f t="shared" si="8"/>
        <v>1.1659754539611333</v>
      </c>
      <c r="T63" s="18">
        <f t="shared" si="8"/>
        <v>1.1740683319705456</v>
      </c>
      <c r="U63" s="18">
        <f t="shared" si="8"/>
        <v>1.4766542577158237</v>
      </c>
      <c r="V63" s="18">
        <f t="shared" si="8"/>
        <v>1.5638035986404137</v>
      </c>
      <c r="W63" s="18">
        <f t="shared" si="8"/>
        <v>1.6663014002911556</v>
      </c>
      <c r="X63" s="18">
        <f t="shared" si="8"/>
        <v>1.7755274941045631</v>
      </c>
      <c r="Y63" s="18">
        <f t="shared" si="8"/>
        <v>1.8599823075234709</v>
      </c>
    </row>
    <row r="66" spans="2:12" ht="28.5" x14ac:dyDescent="0.2">
      <c r="B66" s="46" t="s">
        <v>99</v>
      </c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139" spans="2:12" x14ac:dyDescent="0.2">
      <c r="B139" s="47" t="s">
        <v>100</v>
      </c>
      <c r="C139" s="47"/>
      <c r="D139" s="47"/>
      <c r="E139" s="47"/>
      <c r="F139" s="47"/>
      <c r="G139" s="47"/>
      <c r="H139" s="47"/>
      <c r="I139" s="47"/>
      <c r="J139" s="47"/>
      <c r="K139" s="47"/>
      <c r="L139" s="47"/>
    </row>
    <row r="140" spans="2:12" x14ac:dyDescent="0.2">
      <c r="B140" s="47" t="s">
        <v>98</v>
      </c>
      <c r="C140" s="47"/>
      <c r="D140" s="47"/>
      <c r="E140" s="47"/>
      <c r="F140" s="47"/>
      <c r="G140" s="47"/>
      <c r="H140" s="47"/>
      <c r="I140" s="47"/>
      <c r="J140" s="47"/>
      <c r="K140" s="47"/>
      <c r="L140" s="47"/>
    </row>
  </sheetData>
  <mergeCells count="23">
    <mergeCell ref="B41:Y41"/>
    <mergeCell ref="B6:Y6"/>
    <mergeCell ref="B7:Y7"/>
    <mergeCell ref="B23:Y23"/>
    <mergeCell ref="B3:Y3"/>
    <mergeCell ref="B4:Y4"/>
    <mergeCell ref="B5:Y5"/>
    <mergeCell ref="B24:Y24"/>
    <mergeCell ref="B25:Y25"/>
    <mergeCell ref="B26:Y26"/>
    <mergeCell ref="B27:Y27"/>
    <mergeCell ref="B40:Y40"/>
    <mergeCell ref="B56:Y56"/>
    <mergeCell ref="B57:Y57"/>
    <mergeCell ref="B66:L66"/>
    <mergeCell ref="B140:L140"/>
    <mergeCell ref="B42:Y42"/>
    <mergeCell ref="B43:Y43"/>
    <mergeCell ref="B44:Y44"/>
    <mergeCell ref="B53:Y53"/>
    <mergeCell ref="B54:Y54"/>
    <mergeCell ref="B55:Y55"/>
    <mergeCell ref="B139:L139"/>
  </mergeCells>
  <hyperlinks>
    <hyperlink ref="A2" r:id="rId1" display="http://dati.istat.it/OECDStat_Metadata/ShowMetadata.ashx?Dataset=DCCN_PROTSOC_B14&amp;ShowOnWeb=true&amp;Lang=it" xr:uid="{00000000-0004-0000-0000-000000000000}"/>
    <hyperlink ref="A16" r:id="rId2" display="http://dati.istat.it/OECDStat_Metadata/ShowMetadata.ashx?Dataset=DCCN_PROTSOC_B14&amp;Coords=[RIF_BISOGNO].[EXCLU]&amp;ShowOnWeb=true&amp;Lang=it" xr:uid="{00000000-0004-0000-0000-000001000000}"/>
    <hyperlink ref="A38" r:id="rId3" display="http://dativ7a.istat.it//index.aspx?DatasetCode=DCCN_PROTSOC_B14" xr:uid="{00000000-0004-0000-0000-000002000000}"/>
    <hyperlink ref="A36" r:id="rId4" display="http://dati.istat.it/OECDStat_Metadata/ShowMetadata.ashx?Dataset=DCCN_PROTSOC_B14&amp;Coords=[RIF_BISOGNO].[EXCLU]&amp;ShowOnWeb=true&amp;Lang=it" xr:uid="{00000000-0004-0000-0000-000003000000}"/>
    <hyperlink ref="A51" r:id="rId5" display="http://dativ7a.istat.it//index.aspx?DatasetCode=DCCN_PROTSOC_B14" xr:uid="{00000000-0004-0000-0000-000004000000}"/>
  </hyperlinks>
  <pageMargins left="0.75" right="0.75" top="1" bottom="1" header="0.5" footer="0.5"/>
  <pageSetup orientation="portrait" r:id="rId6"/>
  <ignoredErrors>
    <ignoredError sqref="B8:Y8 B28:Y28 B45:Y45 B58:Y58" numberStoredAsText="1"/>
  </ignoredErrors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AH118"/>
  <sheetViews>
    <sheetView topLeftCell="A19" zoomScale="50" zoomScaleNormal="50" workbookViewId="0">
      <selection activeCell="AQ75" sqref="AQ75"/>
    </sheetView>
  </sheetViews>
  <sheetFormatPr defaultRowHeight="12.75" x14ac:dyDescent="0.2"/>
  <cols>
    <col min="1" max="2" width="27.42578125" style="21" customWidth="1"/>
    <col min="3" max="33" width="9.140625" style="21"/>
    <col min="34" max="34" width="2.5703125" style="21" customWidth="1"/>
    <col min="35" max="16384" width="9.140625" style="21"/>
  </cols>
  <sheetData>
    <row r="1" spans="1:31" hidden="1" x14ac:dyDescent="0.2">
      <c r="A1" s="20" t="e">
        <f ca="1">DotStatQuery(B1)</f>
        <v>#NAME?</v>
      </c>
      <c r="B1" s="20" t="s">
        <v>54</v>
      </c>
    </row>
    <row r="2" spans="1:31" ht="34.5" customHeight="1" x14ac:dyDescent="0.2">
      <c r="A2" s="56" t="s">
        <v>55</v>
      </c>
      <c r="B2" s="57"/>
      <c r="C2" s="57"/>
      <c r="D2" s="57"/>
      <c r="E2" s="57"/>
      <c r="F2" s="57"/>
      <c r="G2" s="57"/>
      <c r="H2" s="57"/>
    </row>
    <row r="3" spans="1:31" x14ac:dyDescent="0.2">
      <c r="A3" s="51" t="s">
        <v>56</v>
      </c>
      <c r="B3" s="52"/>
      <c r="C3" s="53" t="s">
        <v>57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5"/>
    </row>
    <row r="4" spans="1:31" x14ac:dyDescent="0.2">
      <c r="A4" s="51" t="s">
        <v>58</v>
      </c>
      <c r="B4" s="52"/>
      <c r="C4" s="53" t="s">
        <v>59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5"/>
    </row>
    <row r="5" spans="1:31" x14ac:dyDescent="0.2">
      <c r="A5" s="51" t="s">
        <v>60</v>
      </c>
      <c r="B5" s="52"/>
      <c r="C5" s="53" t="s">
        <v>61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5"/>
    </row>
    <row r="6" spans="1:31" x14ac:dyDescent="0.2">
      <c r="A6" s="51" t="s">
        <v>62</v>
      </c>
      <c r="B6" s="52"/>
      <c r="C6" s="53" t="s">
        <v>61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5"/>
    </row>
    <row r="7" spans="1:31" x14ac:dyDescent="0.2">
      <c r="A7" s="51" t="s">
        <v>63</v>
      </c>
      <c r="B7" s="52"/>
      <c r="C7" s="53" t="s">
        <v>64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5"/>
    </row>
    <row r="8" spans="1:31" x14ac:dyDescent="0.2">
      <c r="A8" s="31" t="s">
        <v>65</v>
      </c>
      <c r="B8" s="32"/>
      <c r="C8" s="22" t="s">
        <v>66</v>
      </c>
      <c r="D8" s="22" t="s">
        <v>67</v>
      </c>
      <c r="E8" s="22" t="s">
        <v>68</v>
      </c>
      <c r="F8" s="22" t="s">
        <v>69</v>
      </c>
      <c r="G8" s="22" t="s">
        <v>70</v>
      </c>
      <c r="H8" s="22" t="s">
        <v>71</v>
      </c>
      <c r="I8" s="22" t="s">
        <v>11</v>
      </c>
      <c r="J8" s="22" t="s">
        <v>12</v>
      </c>
      <c r="K8" s="22" t="s">
        <v>13</v>
      </c>
      <c r="L8" s="22" t="s">
        <v>14</v>
      </c>
      <c r="M8" s="22" t="s">
        <v>15</v>
      </c>
      <c r="N8" s="22" t="s">
        <v>16</v>
      </c>
      <c r="O8" s="22" t="s">
        <v>17</v>
      </c>
      <c r="P8" s="22" t="s">
        <v>18</v>
      </c>
      <c r="Q8" s="22" t="s">
        <v>19</v>
      </c>
      <c r="R8" s="22" t="s">
        <v>20</v>
      </c>
      <c r="S8" s="22" t="s">
        <v>21</v>
      </c>
      <c r="T8" s="22" t="s">
        <v>22</v>
      </c>
      <c r="U8" s="22" t="s">
        <v>23</v>
      </c>
      <c r="V8" s="22" t="s">
        <v>24</v>
      </c>
      <c r="W8" s="22" t="s">
        <v>25</v>
      </c>
      <c r="X8" s="22" t="s">
        <v>26</v>
      </c>
      <c r="Y8" s="22" t="s">
        <v>27</v>
      </c>
      <c r="Z8" s="22" t="s">
        <v>28</v>
      </c>
      <c r="AA8" s="22" t="s">
        <v>29</v>
      </c>
      <c r="AB8" s="22" t="s">
        <v>30</v>
      </c>
      <c r="AC8" s="22" t="s">
        <v>31</v>
      </c>
      <c r="AD8" s="22" t="s">
        <v>32</v>
      </c>
      <c r="AE8" s="22" t="s">
        <v>33</v>
      </c>
    </row>
    <row r="9" spans="1:31" x14ac:dyDescent="0.2">
      <c r="A9" s="23" t="s">
        <v>72</v>
      </c>
      <c r="B9" s="23" t="s">
        <v>85</v>
      </c>
      <c r="C9" s="24">
        <v>1751.5170000000001</v>
      </c>
      <c r="D9" s="25">
        <v>1751.5170000000001</v>
      </c>
      <c r="E9" s="25">
        <v>1801.5119999999999</v>
      </c>
      <c r="F9" s="25">
        <v>1877.54</v>
      </c>
      <c r="G9" s="25">
        <v>1945.875</v>
      </c>
      <c r="H9" s="25">
        <v>1966.2809999999999</v>
      </c>
      <c r="I9" s="25">
        <v>2349.3649999999998</v>
      </c>
      <c r="J9" s="25">
        <v>2371.1179999999999</v>
      </c>
      <c r="K9" s="25">
        <v>2389.9720000000002</v>
      </c>
      <c r="L9" s="25">
        <v>2437.3719999999998</v>
      </c>
      <c r="M9" s="25">
        <v>2506.1280000000002</v>
      </c>
      <c r="N9" s="25">
        <v>2565.375</v>
      </c>
      <c r="O9" s="25">
        <v>2631.3490000000002</v>
      </c>
      <c r="P9" s="25">
        <v>2737.152</v>
      </c>
      <c r="Q9" s="25">
        <v>2742.6129999999998</v>
      </c>
      <c r="R9" s="25">
        <v>2821.846</v>
      </c>
      <c r="S9" s="25">
        <v>2857.7089999999998</v>
      </c>
      <c r="T9" s="25">
        <v>2898.6179999999999</v>
      </c>
      <c r="U9" s="25">
        <v>2923.991</v>
      </c>
      <c r="V9" s="25">
        <v>2943.7159999999999</v>
      </c>
      <c r="W9" s="25">
        <v>3057.1309999999999</v>
      </c>
      <c r="X9" s="25">
        <v>3073.6089999999999</v>
      </c>
      <c r="Y9" s="25">
        <v>3113.3319999999999</v>
      </c>
      <c r="Z9" s="25">
        <v>3141.482</v>
      </c>
      <c r="AA9" s="25">
        <v>3183.7289999999998</v>
      </c>
      <c r="AB9" s="25">
        <v>3251.2170000000001</v>
      </c>
      <c r="AC9" s="25">
        <v>3248.7139999999999</v>
      </c>
      <c r="AD9" s="25" t="s">
        <v>73</v>
      </c>
      <c r="AE9" s="25" t="s">
        <v>73</v>
      </c>
    </row>
    <row r="10" spans="1:31" x14ac:dyDescent="0.2">
      <c r="A10" s="23" t="s">
        <v>74</v>
      </c>
      <c r="B10" s="23" t="s">
        <v>86</v>
      </c>
      <c r="C10" s="26">
        <v>2003.9469999999999</v>
      </c>
      <c r="D10" s="26">
        <v>2069.7089999999998</v>
      </c>
      <c r="E10" s="26">
        <v>2016.116</v>
      </c>
      <c r="F10" s="26">
        <v>2306.2750000000001</v>
      </c>
      <c r="G10" s="26">
        <v>2246.9699999999998</v>
      </c>
      <c r="H10" s="26">
        <v>2365.884</v>
      </c>
      <c r="I10" s="26">
        <v>2426.4969999999998</v>
      </c>
      <c r="J10" s="26">
        <v>2502</v>
      </c>
      <c r="K10" s="26">
        <v>2475.04</v>
      </c>
      <c r="L10" s="26">
        <v>2512.9059999999999</v>
      </c>
      <c r="M10" s="26">
        <v>2624.817</v>
      </c>
      <c r="N10" s="26">
        <v>2649.2170000000001</v>
      </c>
      <c r="O10" s="26">
        <v>2704.5219999999999</v>
      </c>
      <c r="P10" s="26">
        <v>2755.8690000000001</v>
      </c>
      <c r="Q10" s="26">
        <v>2784.4389999999999</v>
      </c>
      <c r="R10" s="26">
        <v>2692.7550000000001</v>
      </c>
      <c r="S10" s="26">
        <v>2747.8609999999999</v>
      </c>
      <c r="T10" s="26">
        <v>2811.1849999999999</v>
      </c>
      <c r="U10" s="26">
        <v>2868.5770000000002</v>
      </c>
      <c r="V10" s="26">
        <v>2965.1329999999998</v>
      </c>
      <c r="W10" s="26">
        <v>3087.6089999999999</v>
      </c>
      <c r="X10" s="26">
        <v>3172.8249999999998</v>
      </c>
      <c r="Y10" s="26">
        <v>3190.5129999999999</v>
      </c>
      <c r="Z10" s="26">
        <v>3210.9250000000002</v>
      </c>
      <c r="AA10" s="26">
        <v>3289.5839999999998</v>
      </c>
      <c r="AB10" s="26">
        <v>3383.2890000000002</v>
      </c>
      <c r="AC10" s="26">
        <v>3432.8130000000001</v>
      </c>
      <c r="AD10" s="26" t="s">
        <v>73</v>
      </c>
      <c r="AE10" s="26" t="s">
        <v>73</v>
      </c>
    </row>
    <row r="11" spans="1:31" x14ac:dyDescent="0.2">
      <c r="A11" s="23" t="s">
        <v>75</v>
      </c>
      <c r="B11" s="23" t="s">
        <v>87</v>
      </c>
      <c r="C11" s="25">
        <v>1576.2460000000001</v>
      </c>
      <c r="D11" s="25">
        <v>1719.453</v>
      </c>
      <c r="E11" s="25">
        <v>1798.998</v>
      </c>
      <c r="F11" s="25">
        <v>1773.431</v>
      </c>
      <c r="G11" s="25">
        <v>1700.5640000000001</v>
      </c>
      <c r="H11" s="25">
        <v>1650.9359999999999</v>
      </c>
      <c r="I11" s="25">
        <v>1571.298</v>
      </c>
      <c r="J11" s="25">
        <v>1613.5250000000001</v>
      </c>
      <c r="K11" s="25">
        <v>1702.3530000000001</v>
      </c>
      <c r="L11" s="25">
        <v>1724.1410000000001</v>
      </c>
      <c r="M11" s="25">
        <v>1776.037</v>
      </c>
      <c r="N11" s="25">
        <v>1947.345</v>
      </c>
      <c r="O11" s="25">
        <v>2085.248</v>
      </c>
      <c r="P11" s="25">
        <v>2128.9299999999998</v>
      </c>
      <c r="Q11" s="25">
        <v>2120.9769999999999</v>
      </c>
      <c r="R11" s="25">
        <v>2255.8490000000002</v>
      </c>
      <c r="S11" s="25">
        <v>2349.4169999999999</v>
      </c>
      <c r="T11" s="25">
        <v>2423.0810000000001</v>
      </c>
      <c r="U11" s="25">
        <v>2350.076</v>
      </c>
      <c r="V11" s="25">
        <v>2426.183</v>
      </c>
      <c r="W11" s="25">
        <v>2410.0610000000001</v>
      </c>
      <c r="X11" s="25">
        <v>2438.797</v>
      </c>
      <c r="Y11" s="25">
        <v>2366.6889999999999</v>
      </c>
      <c r="Z11" s="25">
        <v>2294.3040000000001</v>
      </c>
      <c r="AA11" s="25">
        <v>2240.0300000000002</v>
      </c>
      <c r="AB11" s="25">
        <v>2239.9250000000002</v>
      </c>
      <c r="AC11" s="25">
        <v>2225.489</v>
      </c>
      <c r="AD11" s="25" t="s">
        <v>73</v>
      </c>
      <c r="AE11" s="25" t="s">
        <v>73</v>
      </c>
    </row>
    <row r="12" spans="1:31" x14ac:dyDescent="0.2">
      <c r="A12" s="23" t="s">
        <v>76</v>
      </c>
      <c r="B12" s="23" t="s">
        <v>88</v>
      </c>
      <c r="C12" s="26">
        <v>998.53800000000001</v>
      </c>
      <c r="D12" s="26">
        <v>1103.1220000000001</v>
      </c>
      <c r="E12" s="26">
        <v>1144.9680000000001</v>
      </c>
      <c r="F12" s="26">
        <v>1221.8779999999999</v>
      </c>
      <c r="G12" s="26">
        <v>1247.8430000000001</v>
      </c>
      <c r="H12" s="26">
        <v>1249.665</v>
      </c>
      <c r="I12" s="26">
        <v>1250.4670000000001</v>
      </c>
      <c r="J12" s="26">
        <v>1285.048</v>
      </c>
      <c r="K12" s="26">
        <v>1305.49</v>
      </c>
      <c r="L12" s="26">
        <v>1343.519</v>
      </c>
      <c r="M12" s="26">
        <v>1396.549</v>
      </c>
      <c r="N12" s="26">
        <v>1433.229</v>
      </c>
      <c r="O12" s="26">
        <v>1468.875</v>
      </c>
      <c r="P12" s="26">
        <v>1491.7639999999999</v>
      </c>
      <c r="Q12" s="26">
        <v>1679.1679999999999</v>
      </c>
      <c r="R12" s="26">
        <v>1732.14</v>
      </c>
      <c r="S12" s="26">
        <v>1783.962</v>
      </c>
      <c r="T12" s="26">
        <v>1863.37</v>
      </c>
      <c r="U12" s="26">
        <v>1922.865</v>
      </c>
      <c r="V12" s="26">
        <v>2048.4879999999998</v>
      </c>
      <c r="W12" s="26">
        <v>2175.107</v>
      </c>
      <c r="X12" s="26">
        <v>2156.5479999999998</v>
      </c>
      <c r="Y12" s="26">
        <v>2114.87</v>
      </c>
      <c r="Z12" s="26">
        <v>2003.518</v>
      </c>
      <c r="AA12" s="26">
        <v>1934.258</v>
      </c>
      <c r="AB12" s="26">
        <v>1949.2080000000001</v>
      </c>
      <c r="AC12" s="26">
        <v>2065.1219999999998</v>
      </c>
      <c r="AD12" s="26" t="s">
        <v>73</v>
      </c>
      <c r="AE12" s="26" t="s">
        <v>73</v>
      </c>
    </row>
    <row r="13" spans="1:31" x14ac:dyDescent="0.2">
      <c r="A13" s="23" t="s">
        <v>77</v>
      </c>
      <c r="B13" s="23" t="s">
        <v>89</v>
      </c>
      <c r="C13" s="25">
        <v>1095.4659999999999</v>
      </c>
      <c r="D13" s="25">
        <v>1115.0730000000001</v>
      </c>
      <c r="E13" s="25">
        <v>1183.96</v>
      </c>
      <c r="F13" s="25">
        <v>1288.1130000000001</v>
      </c>
      <c r="G13" s="25">
        <v>1346.23</v>
      </c>
      <c r="H13" s="25">
        <v>1369.2940000000001</v>
      </c>
      <c r="I13" s="25">
        <v>1315.4939999999999</v>
      </c>
      <c r="J13" s="25">
        <v>1354.2439999999999</v>
      </c>
      <c r="K13" s="25">
        <v>1294.7</v>
      </c>
      <c r="L13" s="25">
        <v>1369.1579999999999</v>
      </c>
      <c r="M13" s="25">
        <v>1466.056</v>
      </c>
      <c r="N13" s="25">
        <v>1546.4269999999999</v>
      </c>
      <c r="O13" s="25">
        <v>1666.837</v>
      </c>
      <c r="P13" s="25">
        <v>1778.77</v>
      </c>
      <c r="Q13" s="25">
        <v>1900.9349999999999</v>
      </c>
      <c r="R13" s="25">
        <v>2028.4949999999999</v>
      </c>
      <c r="S13" s="25">
        <v>2124.509</v>
      </c>
      <c r="T13" s="25">
        <v>2231.5149999999999</v>
      </c>
      <c r="U13" s="25">
        <v>2276.0619999999999</v>
      </c>
      <c r="V13" s="25">
        <v>2360.038</v>
      </c>
      <c r="W13" s="25">
        <v>2512.5189999999998</v>
      </c>
      <c r="X13" s="25">
        <v>2503.5050000000001</v>
      </c>
      <c r="Y13" s="25">
        <v>2493.3679999999999</v>
      </c>
      <c r="Z13" s="25">
        <v>2491.913</v>
      </c>
      <c r="AA13" s="25">
        <v>2842.634</v>
      </c>
      <c r="AB13" s="25">
        <v>2903.828</v>
      </c>
      <c r="AC13" s="25">
        <v>2955.9209999999998</v>
      </c>
      <c r="AD13" s="25" t="s">
        <v>73</v>
      </c>
      <c r="AE13" s="25" t="s">
        <v>73</v>
      </c>
    </row>
    <row r="14" spans="1:31" x14ac:dyDescent="0.2">
      <c r="A14" s="23" t="s">
        <v>78</v>
      </c>
      <c r="B14" s="23" t="s">
        <v>90</v>
      </c>
      <c r="C14" s="26">
        <v>1548.807</v>
      </c>
      <c r="D14" s="26">
        <v>1660.8589999999999</v>
      </c>
      <c r="E14" s="26">
        <v>1802.3720000000001</v>
      </c>
      <c r="F14" s="26">
        <v>1940.421</v>
      </c>
      <c r="G14" s="26">
        <v>2060.5590000000002</v>
      </c>
      <c r="H14" s="26">
        <v>2176.4299999999998</v>
      </c>
      <c r="I14" s="26">
        <v>2250.8020000000001</v>
      </c>
      <c r="J14" s="26">
        <v>2300.7260000000001</v>
      </c>
      <c r="K14" s="26">
        <v>2347.9520000000002</v>
      </c>
      <c r="L14" s="26">
        <v>2355.2779999999998</v>
      </c>
      <c r="M14" s="26">
        <v>2414.076</v>
      </c>
      <c r="N14" s="26">
        <v>2507.7620000000002</v>
      </c>
      <c r="O14" s="26">
        <v>2697.6410000000001</v>
      </c>
      <c r="P14" s="26">
        <v>2875.3090000000002</v>
      </c>
      <c r="Q14" s="26">
        <v>3022.4119999999998</v>
      </c>
      <c r="R14" s="26">
        <v>3154.6060000000002</v>
      </c>
      <c r="S14" s="26">
        <v>3245.058</v>
      </c>
      <c r="T14" s="26">
        <v>3379.8220000000001</v>
      </c>
      <c r="U14" s="26">
        <v>3465.636</v>
      </c>
      <c r="V14" s="26">
        <v>3585.4810000000002</v>
      </c>
      <c r="W14" s="26">
        <v>3751.9690000000001</v>
      </c>
      <c r="X14" s="26">
        <v>3855.0439999999999</v>
      </c>
      <c r="Y14" s="26">
        <v>3882.6469999999999</v>
      </c>
      <c r="Z14" s="26">
        <v>3936.578</v>
      </c>
      <c r="AA14" s="26">
        <v>4001.7440000000001</v>
      </c>
      <c r="AB14" s="26">
        <v>4169.3370000000004</v>
      </c>
      <c r="AC14" s="26">
        <v>4346.6450000000004</v>
      </c>
      <c r="AD14" s="26">
        <v>4415.1019999999999</v>
      </c>
      <c r="AE14" s="26" t="s">
        <v>73</v>
      </c>
    </row>
    <row r="15" spans="1:31" x14ac:dyDescent="0.2">
      <c r="A15" s="27" t="s">
        <v>79</v>
      </c>
    </row>
    <row r="16" spans="1:31" x14ac:dyDescent="0.2">
      <c r="A16" s="28" t="s">
        <v>80</v>
      </c>
    </row>
    <row r="17" spans="1:31" x14ac:dyDescent="0.2">
      <c r="A17" s="29" t="s">
        <v>81</v>
      </c>
      <c r="B17" s="28" t="s">
        <v>82</v>
      </c>
    </row>
    <row r="20" spans="1:31" x14ac:dyDescent="0.2">
      <c r="A20" s="20"/>
      <c r="B20" s="20"/>
    </row>
    <row r="21" spans="1:31" ht="24" x14ac:dyDescent="0.2">
      <c r="A21" s="30" t="s">
        <v>55</v>
      </c>
    </row>
    <row r="22" spans="1:31" x14ac:dyDescent="0.2">
      <c r="A22" s="51" t="s">
        <v>56</v>
      </c>
      <c r="B22" s="52"/>
      <c r="C22" s="53" t="s">
        <v>57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5"/>
    </row>
    <row r="23" spans="1:31" x14ac:dyDescent="0.2">
      <c r="A23" s="51" t="s">
        <v>58</v>
      </c>
      <c r="B23" s="52"/>
      <c r="C23" s="53" t="s">
        <v>59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5"/>
    </row>
    <row r="24" spans="1:31" x14ac:dyDescent="0.2">
      <c r="A24" s="51" t="s">
        <v>60</v>
      </c>
      <c r="B24" s="52"/>
      <c r="C24" s="53" t="s">
        <v>61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5"/>
    </row>
    <row r="25" spans="1:31" x14ac:dyDescent="0.2">
      <c r="A25" s="51" t="s">
        <v>62</v>
      </c>
      <c r="B25" s="52"/>
      <c r="C25" s="53" t="s">
        <v>61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5"/>
    </row>
    <row r="26" spans="1:31" x14ac:dyDescent="0.2">
      <c r="A26" s="51" t="s">
        <v>63</v>
      </c>
      <c r="B26" s="52"/>
      <c r="C26" s="53" t="s">
        <v>64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5"/>
    </row>
    <row r="27" spans="1:31" x14ac:dyDescent="0.2">
      <c r="A27" s="31" t="s">
        <v>65</v>
      </c>
      <c r="B27" s="32"/>
      <c r="C27" s="22" t="s">
        <v>66</v>
      </c>
      <c r="D27" s="22" t="s">
        <v>67</v>
      </c>
      <c r="E27" s="22" t="s">
        <v>68</v>
      </c>
      <c r="F27" s="22" t="s">
        <v>69</v>
      </c>
      <c r="G27" s="22" t="s">
        <v>70</v>
      </c>
      <c r="H27" s="22" t="s">
        <v>71</v>
      </c>
      <c r="I27" s="22" t="s">
        <v>11</v>
      </c>
      <c r="J27" s="22" t="s">
        <v>12</v>
      </c>
      <c r="K27" s="22" t="s">
        <v>13</v>
      </c>
      <c r="L27" s="22" t="s">
        <v>14</v>
      </c>
      <c r="M27" s="22" t="s">
        <v>15</v>
      </c>
      <c r="N27" s="22" t="s">
        <v>16</v>
      </c>
      <c r="O27" s="22" t="s">
        <v>17</v>
      </c>
      <c r="P27" s="22" t="s">
        <v>18</v>
      </c>
      <c r="Q27" s="22" t="s">
        <v>19</v>
      </c>
      <c r="R27" s="22" t="s">
        <v>20</v>
      </c>
      <c r="S27" s="22" t="s">
        <v>21</v>
      </c>
      <c r="T27" s="22" t="s">
        <v>22</v>
      </c>
      <c r="U27" s="22" t="s">
        <v>23</v>
      </c>
      <c r="V27" s="22" t="s">
        <v>24</v>
      </c>
      <c r="W27" s="22" t="s">
        <v>25</v>
      </c>
      <c r="X27" s="22" t="s">
        <v>26</v>
      </c>
      <c r="Y27" s="22" t="s">
        <v>27</v>
      </c>
      <c r="Z27" s="22" t="s">
        <v>28</v>
      </c>
      <c r="AA27" s="22" t="s">
        <v>29</v>
      </c>
      <c r="AB27" s="22" t="s">
        <v>30</v>
      </c>
      <c r="AC27" s="22" t="s">
        <v>31</v>
      </c>
      <c r="AD27" s="22" t="s">
        <v>32</v>
      </c>
      <c r="AE27" s="22" t="s">
        <v>33</v>
      </c>
    </row>
    <row r="28" spans="1:31" x14ac:dyDescent="0.2">
      <c r="A28" s="23" t="s">
        <v>72</v>
      </c>
      <c r="B28" s="23" t="s">
        <v>85</v>
      </c>
      <c r="C28" s="25">
        <v>1</v>
      </c>
      <c r="D28" s="25">
        <f>D9/$C9</f>
        <v>1</v>
      </c>
      <c r="E28" s="25">
        <f t="shared" ref="E28:AD33" si="0">E9/$C9</f>
        <v>1.0285438280073786</v>
      </c>
      <c r="F28" s="25">
        <f t="shared" si="0"/>
        <v>1.0719507718166594</v>
      </c>
      <c r="G28" s="25">
        <f t="shared" si="0"/>
        <v>1.1109655230294653</v>
      </c>
      <c r="H28" s="25">
        <f t="shared" si="0"/>
        <v>1.1226159951630501</v>
      </c>
      <c r="I28" s="25">
        <f t="shared" si="0"/>
        <v>1.3413315428853958</v>
      </c>
      <c r="J28" s="25">
        <f t="shared" si="0"/>
        <v>1.3537510626502625</v>
      </c>
      <c r="K28" s="25">
        <f t="shared" si="0"/>
        <v>1.3645154457535953</v>
      </c>
      <c r="L28" s="25">
        <f t="shared" si="0"/>
        <v>1.3915777009301078</v>
      </c>
      <c r="M28" s="25">
        <f t="shared" si="0"/>
        <v>1.4308328152110428</v>
      </c>
      <c r="N28" s="25">
        <f t="shared" si="0"/>
        <v>1.4646589213807231</v>
      </c>
      <c r="O28" s="25">
        <f t="shared" si="0"/>
        <v>1.502325698237585</v>
      </c>
      <c r="P28" s="25">
        <f t="shared" si="0"/>
        <v>1.562732191580213</v>
      </c>
      <c r="Q28" s="25">
        <f t="shared" si="0"/>
        <v>1.5658500602620471</v>
      </c>
      <c r="R28" s="25">
        <f t="shared" si="0"/>
        <v>1.6110868464308368</v>
      </c>
      <c r="S28" s="25">
        <f t="shared" si="0"/>
        <v>1.6315622400467706</v>
      </c>
      <c r="T28" s="25">
        <f t="shared" si="0"/>
        <v>1.6549185648783311</v>
      </c>
      <c r="U28" s="25">
        <f t="shared" si="0"/>
        <v>1.6694048644689146</v>
      </c>
      <c r="V28" s="25">
        <f t="shared" si="0"/>
        <v>1.680666530784457</v>
      </c>
      <c r="W28" s="25">
        <f t="shared" si="0"/>
        <v>1.7454189710976256</v>
      </c>
      <c r="X28" s="25">
        <f t="shared" si="0"/>
        <v>1.7548268158402116</v>
      </c>
      <c r="Y28" s="25">
        <f t="shared" si="0"/>
        <v>1.7775060133587055</v>
      </c>
      <c r="Z28" s="25">
        <f t="shared" si="0"/>
        <v>1.7935777957050945</v>
      </c>
      <c r="AA28" s="25">
        <f t="shared" si="0"/>
        <v>1.8176980297650549</v>
      </c>
      <c r="AB28" s="25">
        <f t="shared" si="0"/>
        <v>1.8562292001733354</v>
      </c>
      <c r="AC28" s="25">
        <f t="shared" si="0"/>
        <v>1.8548001532385925</v>
      </c>
      <c r="AD28" s="25"/>
      <c r="AE28" s="25"/>
    </row>
    <row r="29" spans="1:31" x14ac:dyDescent="0.2">
      <c r="A29" s="23" t="s">
        <v>74</v>
      </c>
      <c r="B29" s="23" t="s">
        <v>86</v>
      </c>
      <c r="C29" s="26">
        <v>1</v>
      </c>
      <c r="D29" s="25">
        <f t="shared" ref="D29:S33" si="1">D10/$C10</f>
        <v>1.0328162371559726</v>
      </c>
      <c r="E29" s="25">
        <f t="shared" si="1"/>
        <v>1.0060725158898913</v>
      </c>
      <c r="F29" s="25">
        <f t="shared" si="1"/>
        <v>1.1508662654251836</v>
      </c>
      <c r="G29" s="25">
        <f t="shared" si="1"/>
        <v>1.1212721693737409</v>
      </c>
      <c r="H29" s="25">
        <f t="shared" si="1"/>
        <v>1.1806120620954548</v>
      </c>
      <c r="I29" s="25">
        <f t="shared" si="1"/>
        <v>1.2108588700200156</v>
      </c>
      <c r="J29" s="25">
        <f t="shared" si="1"/>
        <v>1.2485360141760238</v>
      </c>
      <c r="K29" s="25">
        <f t="shared" si="1"/>
        <v>1.2350825645588432</v>
      </c>
      <c r="L29" s="25">
        <f t="shared" si="1"/>
        <v>1.2539782738765048</v>
      </c>
      <c r="M29" s="25">
        <f t="shared" si="1"/>
        <v>1.3098235631980288</v>
      </c>
      <c r="N29" s="25">
        <f t="shared" si="1"/>
        <v>1.3219995339198094</v>
      </c>
      <c r="O29" s="25">
        <f t="shared" si="1"/>
        <v>1.3495975691971893</v>
      </c>
      <c r="P29" s="25">
        <f t="shared" si="1"/>
        <v>1.3752205023386348</v>
      </c>
      <c r="Q29" s="25">
        <f t="shared" si="1"/>
        <v>1.3894773664173754</v>
      </c>
      <c r="R29" s="25">
        <f t="shared" si="1"/>
        <v>1.3437256574150915</v>
      </c>
      <c r="S29" s="25">
        <f t="shared" si="1"/>
        <v>1.3712243886689619</v>
      </c>
      <c r="T29" s="25">
        <f t="shared" si="0"/>
        <v>1.4028240267831436</v>
      </c>
      <c r="U29" s="25">
        <f t="shared" si="0"/>
        <v>1.4314635067693908</v>
      </c>
      <c r="V29" s="25">
        <f t="shared" si="0"/>
        <v>1.4796464177944826</v>
      </c>
      <c r="W29" s="25">
        <f t="shared" si="0"/>
        <v>1.5407638026354988</v>
      </c>
      <c r="X29" s="25">
        <f t="shared" si="0"/>
        <v>1.583287881366124</v>
      </c>
      <c r="Y29" s="25">
        <f t="shared" si="0"/>
        <v>1.592114462109028</v>
      </c>
      <c r="Z29" s="25">
        <f t="shared" si="0"/>
        <v>1.6023003602390684</v>
      </c>
      <c r="AA29" s="25">
        <f t="shared" si="0"/>
        <v>1.6415523963458116</v>
      </c>
      <c r="AB29" s="25">
        <f t="shared" si="0"/>
        <v>1.6883126150541907</v>
      </c>
      <c r="AC29" s="25">
        <f t="shared" si="0"/>
        <v>1.7130258434978571</v>
      </c>
      <c r="AD29" s="25"/>
      <c r="AE29" s="25"/>
    </row>
    <row r="30" spans="1:31" x14ac:dyDescent="0.2">
      <c r="A30" s="23" t="s">
        <v>75</v>
      </c>
      <c r="B30" s="23" t="s">
        <v>87</v>
      </c>
      <c r="C30" s="25">
        <v>1</v>
      </c>
      <c r="D30" s="25">
        <f t="shared" si="1"/>
        <v>1.0908532043856098</v>
      </c>
      <c r="E30" s="25">
        <f t="shared" si="0"/>
        <v>1.1413180429958267</v>
      </c>
      <c r="F30" s="25">
        <f t="shared" si="0"/>
        <v>1.1250978590905227</v>
      </c>
      <c r="G30" s="25">
        <f t="shared" si="0"/>
        <v>1.0788696688207298</v>
      </c>
      <c r="H30" s="25">
        <f t="shared" si="0"/>
        <v>1.047384735631367</v>
      </c>
      <c r="I30" s="25">
        <f t="shared" si="0"/>
        <v>0.996860896078404</v>
      </c>
      <c r="J30" s="25">
        <f t="shared" si="0"/>
        <v>1.0236504961788959</v>
      </c>
      <c r="K30" s="25">
        <f t="shared" si="0"/>
        <v>1.0800046439451709</v>
      </c>
      <c r="L30" s="25">
        <f t="shared" si="0"/>
        <v>1.0938273594350121</v>
      </c>
      <c r="M30" s="25">
        <f t="shared" si="0"/>
        <v>1.126751154324896</v>
      </c>
      <c r="N30" s="25">
        <f t="shared" si="0"/>
        <v>1.2354321597009603</v>
      </c>
      <c r="O30" s="25">
        <f t="shared" si="0"/>
        <v>1.3229204070938165</v>
      </c>
      <c r="P30" s="25">
        <f t="shared" si="0"/>
        <v>1.3506330864598544</v>
      </c>
      <c r="Q30" s="25">
        <f t="shared" si="0"/>
        <v>1.3455875542269415</v>
      </c>
      <c r="R30" s="25">
        <f t="shared" si="0"/>
        <v>1.4311528784212617</v>
      </c>
      <c r="S30" s="25">
        <f t="shared" si="0"/>
        <v>1.4905141710113776</v>
      </c>
      <c r="T30" s="25">
        <f t="shared" si="0"/>
        <v>1.5372479930163185</v>
      </c>
      <c r="U30" s="25">
        <f t="shared" si="0"/>
        <v>1.4909322529605149</v>
      </c>
      <c r="V30" s="25">
        <f t="shared" si="0"/>
        <v>1.5392159599453383</v>
      </c>
      <c r="W30" s="25">
        <f t="shared" si="0"/>
        <v>1.5289878610318439</v>
      </c>
      <c r="X30" s="25">
        <f t="shared" si="0"/>
        <v>1.5472185179216948</v>
      </c>
      <c r="Y30" s="25">
        <f t="shared" si="0"/>
        <v>1.5014718514749599</v>
      </c>
      <c r="Z30" s="25">
        <f t="shared" si="0"/>
        <v>1.4555494510374649</v>
      </c>
      <c r="AA30" s="25">
        <f t="shared" si="0"/>
        <v>1.4211170083857469</v>
      </c>
      <c r="AB30" s="25">
        <f t="shared" si="0"/>
        <v>1.4210503944181303</v>
      </c>
      <c r="AC30" s="25">
        <f t="shared" si="0"/>
        <v>1.4118919254989386</v>
      </c>
      <c r="AD30" s="25"/>
      <c r="AE30" s="25"/>
    </row>
    <row r="31" spans="1:31" x14ac:dyDescent="0.2">
      <c r="A31" s="23" t="s">
        <v>76</v>
      </c>
      <c r="B31" s="23" t="s">
        <v>88</v>
      </c>
      <c r="C31" s="26">
        <v>1</v>
      </c>
      <c r="D31" s="25">
        <f t="shared" si="1"/>
        <v>1.104737125677741</v>
      </c>
      <c r="E31" s="25">
        <f t="shared" si="0"/>
        <v>1.1466443941041804</v>
      </c>
      <c r="F31" s="25">
        <f t="shared" si="0"/>
        <v>1.2236670011556896</v>
      </c>
      <c r="G31" s="25">
        <f t="shared" si="0"/>
        <v>1.2496700175656812</v>
      </c>
      <c r="H31" s="25">
        <f t="shared" si="0"/>
        <v>1.2514946852298059</v>
      </c>
      <c r="I31" s="25">
        <f t="shared" si="0"/>
        <v>1.2522978594705461</v>
      </c>
      <c r="J31" s="25">
        <f t="shared" si="0"/>
        <v>1.2869294909157187</v>
      </c>
      <c r="K31" s="25">
        <f t="shared" si="0"/>
        <v>1.3074014208773226</v>
      </c>
      <c r="L31" s="25">
        <f t="shared" si="0"/>
        <v>1.3454861006791929</v>
      </c>
      <c r="M31" s="25">
        <f t="shared" si="0"/>
        <v>1.3985937440538065</v>
      </c>
      <c r="N31" s="25">
        <f t="shared" si="0"/>
        <v>1.4353274487300434</v>
      </c>
      <c r="O31" s="25">
        <f t="shared" si="0"/>
        <v>1.471025639484927</v>
      </c>
      <c r="P31" s="25">
        <f t="shared" si="0"/>
        <v>1.4939481521985141</v>
      </c>
      <c r="Q31" s="25">
        <f t="shared" si="0"/>
        <v>1.6816265379985538</v>
      </c>
      <c r="R31" s="25">
        <f t="shared" si="0"/>
        <v>1.7346760964530143</v>
      </c>
      <c r="S31" s="25">
        <f t="shared" si="0"/>
        <v>1.7865739711458151</v>
      </c>
      <c r="T31" s="25">
        <f t="shared" si="0"/>
        <v>1.8660982356204769</v>
      </c>
      <c r="U31" s="25">
        <f t="shared" si="0"/>
        <v>1.9256803446638986</v>
      </c>
      <c r="V31" s="25">
        <f t="shared" si="0"/>
        <v>2.0514872743951655</v>
      </c>
      <c r="W31" s="25">
        <f t="shared" si="0"/>
        <v>2.178291662410444</v>
      </c>
      <c r="X31" s="25">
        <f t="shared" si="0"/>
        <v>2.1597054894255399</v>
      </c>
      <c r="Y31" s="25">
        <f t="shared" si="0"/>
        <v>2.1179664669747167</v>
      </c>
      <c r="Z31" s="25">
        <f t="shared" si="0"/>
        <v>2.0064514319935745</v>
      </c>
      <c r="AA31" s="25">
        <f t="shared" si="0"/>
        <v>1.9370900256174528</v>
      </c>
      <c r="AB31" s="25">
        <f t="shared" si="0"/>
        <v>1.9520619145190268</v>
      </c>
      <c r="AC31" s="25">
        <f t="shared" si="0"/>
        <v>2.0681456289094653</v>
      </c>
      <c r="AD31" s="25"/>
      <c r="AE31" s="25"/>
    </row>
    <row r="32" spans="1:31" x14ac:dyDescent="0.2">
      <c r="A32" s="23" t="s">
        <v>77</v>
      </c>
      <c r="B32" s="23" t="s">
        <v>89</v>
      </c>
      <c r="C32" s="25">
        <v>1</v>
      </c>
      <c r="D32" s="25">
        <f t="shared" si="1"/>
        <v>1.0178983190715185</v>
      </c>
      <c r="E32" s="25">
        <f t="shared" si="0"/>
        <v>1.0807820598722371</v>
      </c>
      <c r="F32" s="25">
        <f t="shared" si="0"/>
        <v>1.1758584930979146</v>
      </c>
      <c r="G32" s="25">
        <f t="shared" si="0"/>
        <v>1.2289108014306243</v>
      </c>
      <c r="H32" s="25">
        <f t="shared" si="0"/>
        <v>1.2499648551392744</v>
      </c>
      <c r="I32" s="25">
        <f t="shared" si="0"/>
        <v>1.2008533354754962</v>
      </c>
      <c r="J32" s="25">
        <f t="shared" si="0"/>
        <v>1.2362264095827713</v>
      </c>
      <c r="K32" s="25">
        <f t="shared" si="0"/>
        <v>1.1818714592693886</v>
      </c>
      <c r="L32" s="25">
        <f t="shared" si="0"/>
        <v>1.2498407070598265</v>
      </c>
      <c r="M32" s="25">
        <f t="shared" si="0"/>
        <v>1.3382943879590969</v>
      </c>
      <c r="N32" s="25">
        <f t="shared" si="0"/>
        <v>1.4116613386449237</v>
      </c>
      <c r="O32" s="25">
        <f t="shared" si="0"/>
        <v>1.5215780316322005</v>
      </c>
      <c r="P32" s="25">
        <f t="shared" si="0"/>
        <v>1.6237564652850933</v>
      </c>
      <c r="Q32" s="25">
        <f t="shared" si="0"/>
        <v>1.7352752162093577</v>
      </c>
      <c r="R32" s="25">
        <f t="shared" si="0"/>
        <v>1.8517188119028798</v>
      </c>
      <c r="S32" s="25">
        <f t="shared" si="0"/>
        <v>1.9393655302857415</v>
      </c>
      <c r="T32" s="25">
        <f t="shared" si="0"/>
        <v>2.0370463346192396</v>
      </c>
      <c r="U32" s="25">
        <f t="shared" si="0"/>
        <v>2.0777112206129629</v>
      </c>
      <c r="V32" s="25">
        <f t="shared" si="0"/>
        <v>2.1543690082576732</v>
      </c>
      <c r="W32" s="25">
        <f t="shared" si="0"/>
        <v>2.2935618266564184</v>
      </c>
      <c r="X32" s="25">
        <f t="shared" si="0"/>
        <v>2.2853333649789227</v>
      </c>
      <c r="Y32" s="25">
        <f t="shared" si="0"/>
        <v>2.2760797687924592</v>
      </c>
      <c r="Z32" s="25">
        <f t="shared" si="0"/>
        <v>2.2747515669130767</v>
      </c>
      <c r="AA32" s="25">
        <f t="shared" si="0"/>
        <v>2.5949084681770134</v>
      </c>
      <c r="AB32" s="25">
        <f t="shared" si="0"/>
        <v>2.6507696268072221</v>
      </c>
      <c r="AC32" s="25">
        <f t="shared" si="0"/>
        <v>2.698322905503229</v>
      </c>
      <c r="AD32" s="25"/>
      <c r="AE32" s="25"/>
    </row>
    <row r="33" spans="1:34" x14ac:dyDescent="0.2">
      <c r="A33" s="23" t="s">
        <v>78</v>
      </c>
      <c r="B33" s="23" t="s">
        <v>90</v>
      </c>
      <c r="C33" s="26">
        <v>1</v>
      </c>
      <c r="D33" s="25">
        <f t="shared" si="1"/>
        <v>1.0723472969840657</v>
      </c>
      <c r="E33" s="25">
        <f t="shared" si="0"/>
        <v>1.1637163313440604</v>
      </c>
      <c r="F33" s="25">
        <f t="shared" si="0"/>
        <v>1.252848805564541</v>
      </c>
      <c r="G33" s="25">
        <f t="shared" si="0"/>
        <v>1.3304168950682689</v>
      </c>
      <c r="H33" s="25">
        <f t="shared" si="0"/>
        <v>1.4052299608666541</v>
      </c>
      <c r="I33" s="25">
        <f t="shared" si="0"/>
        <v>1.453248855409357</v>
      </c>
      <c r="J33" s="25">
        <f t="shared" si="0"/>
        <v>1.4854826973276851</v>
      </c>
      <c r="K33" s="25">
        <f t="shared" si="0"/>
        <v>1.5159745533174891</v>
      </c>
      <c r="L33" s="25">
        <f t="shared" si="0"/>
        <v>1.5207046455755946</v>
      </c>
      <c r="M33" s="25">
        <f t="shared" si="0"/>
        <v>1.5586680587058297</v>
      </c>
      <c r="N33" s="25">
        <f t="shared" si="0"/>
        <v>1.6191571964744478</v>
      </c>
      <c r="O33" s="25">
        <f t="shared" si="0"/>
        <v>1.7417541372165803</v>
      </c>
      <c r="P33" s="25">
        <f t="shared" si="0"/>
        <v>1.8564669452036311</v>
      </c>
      <c r="Q33" s="25">
        <f t="shared" si="0"/>
        <v>1.9514452091190186</v>
      </c>
      <c r="R33" s="25">
        <f t="shared" si="0"/>
        <v>2.0367973543508002</v>
      </c>
      <c r="S33" s="25">
        <f t="shared" si="0"/>
        <v>2.0951984333748492</v>
      </c>
      <c r="T33" s="25">
        <f t="shared" si="0"/>
        <v>2.1822099202805774</v>
      </c>
      <c r="U33" s="25">
        <f t="shared" si="0"/>
        <v>2.2376164363926558</v>
      </c>
      <c r="V33" s="25">
        <f t="shared" si="0"/>
        <v>2.3149953480323888</v>
      </c>
      <c r="W33" s="25">
        <f t="shared" si="0"/>
        <v>2.4224896969086531</v>
      </c>
      <c r="X33" s="25">
        <f t="shared" si="0"/>
        <v>2.4890409198822061</v>
      </c>
      <c r="Y33" s="25">
        <f t="shared" si="0"/>
        <v>2.5068630242502778</v>
      </c>
      <c r="Z33" s="25">
        <f t="shared" si="0"/>
        <v>2.5416840187318366</v>
      </c>
      <c r="AA33" s="25">
        <f t="shared" si="0"/>
        <v>2.5837589835273214</v>
      </c>
      <c r="AB33" s="25">
        <f t="shared" si="0"/>
        <v>2.6919667847575588</v>
      </c>
      <c r="AC33" s="25">
        <f t="shared" si="0"/>
        <v>2.806447155778609</v>
      </c>
      <c r="AD33" s="25">
        <f t="shared" si="0"/>
        <v>2.8506469818382794</v>
      </c>
      <c r="AE33" s="25"/>
    </row>
    <row r="34" spans="1:34" x14ac:dyDescent="0.2">
      <c r="A34" s="27" t="s">
        <v>79</v>
      </c>
      <c r="C34" s="33"/>
    </row>
    <row r="35" spans="1:34" x14ac:dyDescent="0.2">
      <c r="A35" s="28" t="s">
        <v>80</v>
      </c>
    </row>
    <row r="36" spans="1:34" x14ac:dyDescent="0.2">
      <c r="A36" s="29" t="s">
        <v>81</v>
      </c>
      <c r="B36" s="28" t="s">
        <v>82</v>
      </c>
    </row>
    <row r="40" spans="1:34" x14ac:dyDescent="0.2">
      <c r="D40" s="58" t="s">
        <v>92</v>
      </c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 t="s">
        <v>93</v>
      </c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34"/>
    </row>
    <row r="41" spans="1:34" x14ac:dyDescent="0.2"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34"/>
    </row>
    <row r="42" spans="1:34" ht="12.75" customHeight="1" x14ac:dyDescent="0.2">
      <c r="D42" s="34"/>
      <c r="E42" s="48" t="s">
        <v>95</v>
      </c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34"/>
      <c r="S42" s="34"/>
      <c r="T42" s="48" t="s">
        <v>96</v>
      </c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34"/>
      <c r="AH42" s="34"/>
    </row>
    <row r="43" spans="1:34" ht="12.75" customHeight="1" x14ac:dyDescent="0.2">
      <c r="D43" s="34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34"/>
      <c r="S43" s="34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34"/>
      <c r="AH43" s="34"/>
    </row>
    <row r="44" spans="1:34" ht="3.75" customHeight="1" x14ac:dyDescent="0.2"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</row>
    <row r="45" spans="1:34" x14ac:dyDescent="0.2"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</row>
    <row r="46" spans="1:34" x14ac:dyDescent="0.2"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</row>
    <row r="47" spans="1:34" x14ac:dyDescent="0.2"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</row>
    <row r="48" spans="1:34" x14ac:dyDescent="0.2"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</row>
    <row r="49" spans="4:34" x14ac:dyDescent="0.2"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</row>
    <row r="50" spans="4:34" x14ac:dyDescent="0.2"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</row>
    <row r="51" spans="4:34" x14ac:dyDescent="0.2"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</row>
    <row r="52" spans="4:34" x14ac:dyDescent="0.2"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</row>
    <row r="53" spans="4:34" x14ac:dyDescent="0.2"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</row>
    <row r="54" spans="4:34" x14ac:dyDescent="0.2"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</row>
    <row r="55" spans="4:34" x14ac:dyDescent="0.2"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</row>
    <row r="56" spans="4:34" x14ac:dyDescent="0.2"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</row>
    <row r="57" spans="4:34" x14ac:dyDescent="0.2"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</row>
    <row r="58" spans="4:34" x14ac:dyDescent="0.2"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</row>
    <row r="59" spans="4:34" x14ac:dyDescent="0.2"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</row>
    <row r="60" spans="4:34" x14ac:dyDescent="0.2"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</row>
    <row r="61" spans="4:34" x14ac:dyDescent="0.2"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</row>
    <row r="62" spans="4:34" x14ac:dyDescent="0.2"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</row>
    <row r="63" spans="4:34" x14ac:dyDescent="0.2"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</row>
    <row r="64" spans="4:34" x14ac:dyDescent="0.2"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</row>
    <row r="65" spans="4:34" x14ac:dyDescent="0.2"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</row>
    <row r="66" spans="4:34" x14ac:dyDescent="0.2"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</row>
    <row r="67" spans="4:34" x14ac:dyDescent="0.2"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</row>
    <row r="68" spans="4:34" x14ac:dyDescent="0.2"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</row>
    <row r="69" spans="4:34" x14ac:dyDescent="0.2"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</row>
    <row r="70" spans="4:34" x14ac:dyDescent="0.2"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</row>
    <row r="71" spans="4:34" x14ac:dyDescent="0.2"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</row>
    <row r="72" spans="4:34" x14ac:dyDescent="0.2"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</row>
    <row r="73" spans="4:34" x14ac:dyDescent="0.2"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</row>
    <row r="74" spans="4:34" x14ac:dyDescent="0.2"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</row>
    <row r="75" spans="4:34" x14ac:dyDescent="0.2"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</row>
    <row r="76" spans="4:34" x14ac:dyDescent="0.2"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</row>
    <row r="77" spans="4:34" x14ac:dyDescent="0.2"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</row>
    <row r="78" spans="4:34" x14ac:dyDescent="0.2">
      <c r="D78" s="34"/>
      <c r="E78" s="48" t="s">
        <v>97</v>
      </c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34"/>
      <c r="S78" s="34"/>
      <c r="T78" s="48" t="s">
        <v>97</v>
      </c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34"/>
      <c r="AH78" s="34"/>
    </row>
    <row r="79" spans="4:34" x14ac:dyDescent="0.2">
      <c r="D79" s="34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34"/>
      <c r="S79" s="34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34"/>
      <c r="AH79" s="34"/>
    </row>
    <row r="80" spans="4:34" x14ac:dyDescent="0.2"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</row>
    <row r="81" spans="4:34" x14ac:dyDescent="0.2"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</row>
    <row r="82" spans="4:34" x14ac:dyDescent="0.2"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</row>
    <row r="83" spans="4:34" x14ac:dyDescent="0.2"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</row>
    <row r="84" spans="4:34" x14ac:dyDescent="0.2"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</row>
    <row r="85" spans="4:34" x14ac:dyDescent="0.2"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</row>
    <row r="86" spans="4:34" x14ac:dyDescent="0.2"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</row>
    <row r="87" spans="4:34" x14ac:dyDescent="0.2"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</row>
    <row r="88" spans="4:34" x14ac:dyDescent="0.2"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</row>
    <row r="89" spans="4:34" x14ac:dyDescent="0.2"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</row>
    <row r="90" spans="4:34" x14ac:dyDescent="0.2"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</row>
    <row r="91" spans="4:34" x14ac:dyDescent="0.2"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</row>
    <row r="92" spans="4:34" x14ac:dyDescent="0.2"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</row>
    <row r="93" spans="4:34" x14ac:dyDescent="0.2"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</row>
    <row r="94" spans="4:34" x14ac:dyDescent="0.2"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</row>
    <row r="95" spans="4:34" x14ac:dyDescent="0.2"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</row>
    <row r="96" spans="4:34" x14ac:dyDescent="0.2"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</row>
    <row r="97" spans="4:34" x14ac:dyDescent="0.2"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</row>
    <row r="98" spans="4:34" x14ac:dyDescent="0.2"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</row>
    <row r="99" spans="4:34" x14ac:dyDescent="0.2"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</row>
    <row r="100" spans="4:34" x14ac:dyDescent="0.2"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</row>
    <row r="101" spans="4:34" x14ac:dyDescent="0.2"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</row>
    <row r="102" spans="4:34" x14ac:dyDescent="0.2"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</row>
    <row r="103" spans="4:34" x14ac:dyDescent="0.2"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</row>
    <row r="104" spans="4:34" x14ac:dyDescent="0.2"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</row>
    <row r="105" spans="4:34" x14ac:dyDescent="0.2"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</row>
    <row r="106" spans="4:34" x14ac:dyDescent="0.2"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</row>
    <row r="107" spans="4:34" x14ac:dyDescent="0.2"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</row>
    <row r="108" spans="4:34" x14ac:dyDescent="0.2"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</row>
    <row r="109" spans="4:34" x14ac:dyDescent="0.2"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</row>
    <row r="110" spans="4:34" x14ac:dyDescent="0.2"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</row>
    <row r="111" spans="4:34" x14ac:dyDescent="0.2"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</row>
    <row r="112" spans="4:34" x14ac:dyDescent="0.2"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</row>
    <row r="113" spans="4:34" x14ac:dyDescent="0.2"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</row>
    <row r="114" spans="4:34" ht="9" customHeight="1" x14ac:dyDescent="0.35">
      <c r="D114" s="34"/>
      <c r="E114" s="34"/>
      <c r="F114" s="34"/>
      <c r="G114" s="34"/>
      <c r="H114" s="34"/>
      <c r="I114" s="34"/>
      <c r="J114" s="34"/>
      <c r="K114" s="36"/>
      <c r="M114" s="37"/>
      <c r="N114" s="38"/>
      <c r="P114" s="37"/>
      <c r="Q114" s="39"/>
      <c r="S114" s="37"/>
      <c r="T114" s="40"/>
      <c r="V114" s="37"/>
      <c r="W114" s="41"/>
      <c r="Y114" s="37"/>
      <c r="Z114" s="42"/>
      <c r="AA114" s="34"/>
      <c r="AB114" s="34"/>
      <c r="AC114" s="34"/>
      <c r="AD114" s="34"/>
      <c r="AE114" s="34"/>
      <c r="AF114" s="34"/>
      <c r="AG114" s="34"/>
      <c r="AH114" s="34"/>
    </row>
    <row r="115" spans="4:34" ht="21" x14ac:dyDescent="0.35">
      <c r="D115" s="34"/>
      <c r="E115" s="34"/>
      <c r="F115" s="34"/>
      <c r="G115" s="34"/>
      <c r="H115" s="34"/>
      <c r="I115" s="34"/>
      <c r="J115" s="34"/>
      <c r="K115" s="37" t="s">
        <v>87</v>
      </c>
      <c r="L115" s="34"/>
      <c r="M115" s="34"/>
      <c r="N115" s="37" t="s">
        <v>86</v>
      </c>
      <c r="O115" s="34"/>
      <c r="P115" s="34"/>
      <c r="Q115" s="37" t="s">
        <v>90</v>
      </c>
      <c r="R115" s="34"/>
      <c r="S115" s="34"/>
      <c r="T115" s="37" t="s">
        <v>89</v>
      </c>
      <c r="U115" s="34"/>
      <c r="V115" s="34"/>
      <c r="W115" s="37" t="s">
        <v>88</v>
      </c>
      <c r="X115" s="34"/>
      <c r="Y115" s="34"/>
      <c r="Z115" s="37" t="s">
        <v>85</v>
      </c>
      <c r="AA115" s="34"/>
      <c r="AB115" s="34"/>
      <c r="AC115" s="34"/>
      <c r="AD115" s="49" t="s">
        <v>94</v>
      </c>
      <c r="AE115" s="50"/>
      <c r="AF115" s="50"/>
      <c r="AG115" s="50"/>
      <c r="AH115" s="34"/>
    </row>
    <row r="116" spans="4:34" x14ac:dyDescent="0.2">
      <c r="AA116" s="34"/>
    </row>
    <row r="117" spans="4:34" x14ac:dyDescent="0.2">
      <c r="AA117" s="34"/>
    </row>
    <row r="118" spans="4:34" x14ac:dyDescent="0.2">
      <c r="AA118" s="34"/>
    </row>
  </sheetData>
  <mergeCells count="28">
    <mergeCell ref="C22:AE22"/>
    <mergeCell ref="A3:B3"/>
    <mergeCell ref="C3:AE3"/>
    <mergeCell ref="A4:B4"/>
    <mergeCell ref="C4:AE4"/>
    <mergeCell ref="A5:B5"/>
    <mergeCell ref="C5:AE5"/>
    <mergeCell ref="A2:H2"/>
    <mergeCell ref="E78:Q79"/>
    <mergeCell ref="D40:R41"/>
    <mergeCell ref="S40:AG41"/>
    <mergeCell ref="T42:AF43"/>
    <mergeCell ref="A23:B23"/>
    <mergeCell ref="C23:AE23"/>
    <mergeCell ref="A24:B24"/>
    <mergeCell ref="C24:AE24"/>
    <mergeCell ref="A25:B25"/>
    <mergeCell ref="C25:AE25"/>
    <mergeCell ref="A6:B6"/>
    <mergeCell ref="C6:AE6"/>
    <mergeCell ref="A7:B7"/>
    <mergeCell ref="C7:AE7"/>
    <mergeCell ref="A22:B22"/>
    <mergeCell ref="E42:Q43"/>
    <mergeCell ref="T78:AF79"/>
    <mergeCell ref="AD115:AG115"/>
    <mergeCell ref="A26:B26"/>
    <mergeCell ref="C26:AE26"/>
  </mergeCells>
  <phoneticPr fontId="22" type="noConversion"/>
  <hyperlinks>
    <hyperlink ref="A2" r:id="rId1" display="http://stats.oecd.org/OECDStat_Metadata/ShowMetadata.ashx?Dataset=SOCX_AGG&amp;ShowOnWeb=true&amp;Lang=en" xr:uid="{00000000-0004-0000-0100-000000000000}"/>
    <hyperlink ref="A9" r:id="rId2" display="http://stats.oecd.org/OECDStat_Metadata/ShowMetadata.ashx?Dataset=SOCX_AGG&amp;Coords=[COUNTRY].[FRA]&amp;ShowOnWeb=true&amp;Lang=en" xr:uid="{00000000-0004-0000-0100-000001000000}"/>
    <hyperlink ref="A10" r:id="rId3" display="http://stats.oecd.org/OECDStat_Metadata/ShowMetadata.ashx?Dataset=SOCX_AGG&amp;Coords=[COUNTRY].[DEU]&amp;ShowOnWeb=true&amp;Lang=en" xr:uid="{00000000-0004-0000-0100-000002000000}"/>
    <hyperlink ref="A11" r:id="rId4" display="http://stats.oecd.org/OECDStat_Metadata/ShowMetadata.ashx?Dataset=SOCX_AGG&amp;Coords=[COUNTRY].[ITA]&amp;ShowOnWeb=true&amp;Lang=en" xr:uid="{00000000-0004-0000-0100-000003000000}"/>
    <hyperlink ref="A12" r:id="rId5" display="http://stats.oecd.org/OECDStat_Metadata/ShowMetadata.ashx?Dataset=SOCX_AGG&amp;Coords=[COUNTRY].[ESP]&amp;ShowOnWeb=true&amp;Lang=en" xr:uid="{00000000-0004-0000-0100-000004000000}"/>
    <hyperlink ref="A13" r:id="rId6" display="http://stats.oecd.org/OECDStat_Metadata/ShowMetadata.ashx?Dataset=SOCX_AGG&amp;Coords=[COUNTRY].[GBR]&amp;ShowOnWeb=true&amp;Lang=en" xr:uid="{00000000-0004-0000-0100-000005000000}"/>
    <hyperlink ref="A14" r:id="rId7" display="http://stats.oecd.org/OECDStat_Metadata/ShowMetadata.ashx?Dataset=SOCX_AGG&amp;Coords=[COUNTRY].[USA]&amp;ShowOnWeb=true&amp;Lang=en" xr:uid="{00000000-0004-0000-0100-000006000000}"/>
    <hyperlink ref="A15" r:id="rId8" display="https://stats-2.oecd.org/index.aspx?DatasetCode=SOCX_AGG" xr:uid="{00000000-0004-0000-0100-000007000000}"/>
    <hyperlink ref="A21" r:id="rId9" display="http://stats.oecd.org/OECDStat_Metadata/ShowMetadata.ashx?Dataset=SOCX_AGG&amp;ShowOnWeb=true&amp;Lang=en" xr:uid="{00000000-0004-0000-0100-000008000000}"/>
    <hyperlink ref="A28" r:id="rId10" display="http://stats.oecd.org/OECDStat_Metadata/ShowMetadata.ashx?Dataset=SOCX_AGG&amp;Coords=[COUNTRY].[FRA]&amp;ShowOnWeb=true&amp;Lang=en" xr:uid="{00000000-0004-0000-0100-000009000000}"/>
    <hyperlink ref="A29" r:id="rId11" display="http://stats.oecd.org/OECDStat_Metadata/ShowMetadata.ashx?Dataset=SOCX_AGG&amp;Coords=[COUNTRY].[DEU]&amp;ShowOnWeb=true&amp;Lang=en" xr:uid="{00000000-0004-0000-0100-00000A000000}"/>
    <hyperlink ref="A30" r:id="rId12" display="http://stats.oecd.org/OECDStat_Metadata/ShowMetadata.ashx?Dataset=SOCX_AGG&amp;Coords=[COUNTRY].[ITA]&amp;ShowOnWeb=true&amp;Lang=en" xr:uid="{00000000-0004-0000-0100-00000B000000}"/>
    <hyperlink ref="A31" r:id="rId13" display="http://stats.oecd.org/OECDStat_Metadata/ShowMetadata.ashx?Dataset=SOCX_AGG&amp;Coords=[COUNTRY].[ESP]&amp;ShowOnWeb=true&amp;Lang=en" xr:uid="{00000000-0004-0000-0100-00000C000000}"/>
    <hyperlink ref="A32" r:id="rId14" display="http://stats.oecd.org/OECDStat_Metadata/ShowMetadata.ashx?Dataset=SOCX_AGG&amp;Coords=[COUNTRY].[GBR]&amp;ShowOnWeb=true&amp;Lang=en" xr:uid="{00000000-0004-0000-0100-00000D000000}"/>
    <hyperlink ref="A33" r:id="rId15" display="http://stats.oecd.org/OECDStat_Metadata/ShowMetadata.ashx?Dataset=SOCX_AGG&amp;Coords=[COUNTRY].[USA]&amp;ShowOnWeb=true&amp;Lang=en" xr:uid="{00000000-0004-0000-0100-00000E000000}"/>
    <hyperlink ref="A34" r:id="rId16" display="https://stats-2.oecd.org/index.aspx?DatasetCode=SOCX_AGG" xr:uid="{00000000-0004-0000-0100-00000F000000}"/>
    <hyperlink ref="B28" r:id="rId17" display="http://stats.oecd.org/OECDStat_Metadata/ShowMetadata.ashx?Dataset=SOCX_AGG&amp;Coords=[COUNTRY].[FRA]&amp;ShowOnWeb=true&amp;Lang=en" xr:uid="{00000000-0004-0000-0100-000010000000}"/>
    <hyperlink ref="B29" r:id="rId18" display="http://stats.oecd.org/OECDStat_Metadata/ShowMetadata.ashx?Dataset=SOCX_AGG&amp;Coords=[COUNTRY].[DEU]&amp;ShowOnWeb=true&amp;Lang=en" xr:uid="{00000000-0004-0000-0100-000011000000}"/>
    <hyperlink ref="B30" r:id="rId19" display="http://stats.oecd.org/OECDStat_Metadata/ShowMetadata.ashx?Dataset=SOCX_AGG&amp;Coords=[COUNTRY].[ITA]&amp;ShowOnWeb=true&amp;Lang=en" xr:uid="{00000000-0004-0000-0100-000012000000}"/>
    <hyperlink ref="B31" r:id="rId20" display="http://stats.oecd.org/OECDStat_Metadata/ShowMetadata.ashx?Dataset=SOCX_AGG&amp;Coords=[COUNTRY].[ESP]&amp;ShowOnWeb=true&amp;Lang=en" xr:uid="{00000000-0004-0000-0100-000013000000}"/>
    <hyperlink ref="B32" r:id="rId21" display="http://stats.oecd.org/OECDStat_Metadata/ShowMetadata.ashx?Dataset=SOCX_AGG&amp;Coords=[COUNTRY].[GBR]&amp;ShowOnWeb=true&amp;Lang=en" xr:uid="{00000000-0004-0000-0100-000014000000}"/>
    <hyperlink ref="B33" r:id="rId22" display="http://stats.oecd.org/OECDStat_Metadata/ShowMetadata.ashx?Dataset=SOCX_AGG&amp;Coords=[COUNTRY].[USA]&amp;ShowOnWeb=true&amp;Lang=en" xr:uid="{00000000-0004-0000-0100-000015000000}"/>
    <hyperlink ref="B9" r:id="rId23" display="http://stats.oecd.org/OECDStat_Metadata/ShowMetadata.ashx?Dataset=SOCX_AGG&amp;Coords=[COUNTRY].[FRA]&amp;ShowOnWeb=true&amp;Lang=en" xr:uid="{00000000-0004-0000-0100-000016000000}"/>
    <hyperlink ref="B10" r:id="rId24" display="http://stats.oecd.org/OECDStat_Metadata/ShowMetadata.ashx?Dataset=SOCX_AGG&amp;Coords=[COUNTRY].[DEU]&amp;ShowOnWeb=true&amp;Lang=en" xr:uid="{00000000-0004-0000-0100-000017000000}"/>
    <hyperlink ref="B11" r:id="rId25" display="http://stats.oecd.org/OECDStat_Metadata/ShowMetadata.ashx?Dataset=SOCX_AGG&amp;Coords=[COUNTRY].[ITA]&amp;ShowOnWeb=true&amp;Lang=en" xr:uid="{00000000-0004-0000-0100-000018000000}"/>
    <hyperlink ref="B12" r:id="rId26" display="http://stats.oecd.org/OECDStat_Metadata/ShowMetadata.ashx?Dataset=SOCX_AGG&amp;Coords=[COUNTRY].[ESP]&amp;ShowOnWeb=true&amp;Lang=en" xr:uid="{00000000-0004-0000-0100-000019000000}"/>
    <hyperlink ref="B13" r:id="rId27" display="http://stats.oecd.org/OECDStat_Metadata/ShowMetadata.ashx?Dataset=SOCX_AGG&amp;Coords=[COUNTRY].[GBR]&amp;ShowOnWeb=true&amp;Lang=en" xr:uid="{00000000-0004-0000-0100-00001A000000}"/>
    <hyperlink ref="B14" r:id="rId28" display="http://stats.oecd.org/OECDStat_Metadata/ShowMetadata.ashx?Dataset=SOCX_AGG&amp;Coords=[COUNTRY].[USA]&amp;ShowOnWeb=true&amp;Lang=en" xr:uid="{00000000-0004-0000-0100-00001B000000}"/>
  </hyperlinks>
  <pageMargins left="0.7" right="0.7" top="0.75" bottom="0.75" header="0.3" footer="0.3"/>
  <ignoredErrors>
    <ignoredError sqref="C27:AE27 C8:AE8" numberStoredAsText="1"/>
  </ignoredErrors>
  <drawing r:id="rId29"/>
  <legacyDrawing r:id="rId3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499984740745262"/>
  </sheetPr>
  <dimension ref="A1:AF174"/>
  <sheetViews>
    <sheetView topLeftCell="A29" workbookViewId="0">
      <selection activeCell="S58" sqref="S58"/>
    </sheetView>
  </sheetViews>
  <sheetFormatPr defaultRowHeight="12.75" x14ac:dyDescent="0.2"/>
  <cols>
    <col min="1" max="2" width="27.42578125" style="21" customWidth="1"/>
    <col min="3" max="16384" width="9.140625" style="21"/>
  </cols>
  <sheetData>
    <row r="1" spans="1:32" hidden="1" x14ac:dyDescent="0.2">
      <c r="A1" s="20" t="e">
        <f ca="1">DotStatQuery(B1)</f>
        <v>#NAME?</v>
      </c>
      <c r="B1" s="20" t="s">
        <v>54</v>
      </c>
    </row>
    <row r="2" spans="1:32" ht="34.5" customHeight="1" x14ac:dyDescent="0.2">
      <c r="A2" s="56" t="s">
        <v>55</v>
      </c>
      <c r="B2" s="57"/>
      <c r="C2" s="57"/>
      <c r="D2" s="57"/>
      <c r="E2" s="57"/>
      <c r="F2" s="57"/>
      <c r="G2" s="57"/>
      <c r="H2" s="57"/>
    </row>
    <row r="3" spans="1:32" x14ac:dyDescent="0.2">
      <c r="A3" s="59" t="s">
        <v>56</v>
      </c>
      <c r="B3" s="60"/>
      <c r="C3" s="61"/>
      <c r="D3" s="62" t="s">
        <v>57</v>
      </c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4"/>
    </row>
    <row r="4" spans="1:32" x14ac:dyDescent="0.2">
      <c r="A4" s="59" t="s">
        <v>58</v>
      </c>
      <c r="B4" s="60"/>
      <c r="C4" s="61"/>
      <c r="D4" s="62" t="s">
        <v>83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4"/>
    </row>
    <row r="5" spans="1:32" x14ac:dyDescent="0.2">
      <c r="A5" s="59" t="s">
        <v>60</v>
      </c>
      <c r="B5" s="60"/>
      <c r="C5" s="61"/>
      <c r="D5" s="62" t="s">
        <v>61</v>
      </c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4"/>
    </row>
    <row r="6" spans="1:32" x14ac:dyDescent="0.2">
      <c r="A6" s="59" t="s">
        <v>62</v>
      </c>
      <c r="B6" s="60"/>
      <c r="C6" s="61"/>
      <c r="D6" s="62" t="s">
        <v>61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4"/>
    </row>
    <row r="7" spans="1:32" ht="12.75" customHeight="1" x14ac:dyDescent="0.2">
      <c r="A7" s="59" t="s">
        <v>63</v>
      </c>
      <c r="B7" s="60"/>
      <c r="C7" s="61"/>
      <c r="D7" s="62" t="s">
        <v>64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4"/>
    </row>
    <row r="8" spans="1:32" x14ac:dyDescent="0.2">
      <c r="A8" s="66" t="s">
        <v>65</v>
      </c>
      <c r="B8" s="67"/>
      <c r="C8" s="22" t="s">
        <v>66</v>
      </c>
      <c r="D8" s="22" t="s">
        <v>67</v>
      </c>
      <c r="E8" s="22" t="s">
        <v>68</v>
      </c>
      <c r="F8" s="22" t="s">
        <v>69</v>
      </c>
      <c r="G8" s="22" t="s">
        <v>70</v>
      </c>
      <c r="H8" s="22" t="s">
        <v>71</v>
      </c>
      <c r="I8" s="22" t="s">
        <v>11</v>
      </c>
      <c r="J8" s="22" t="s">
        <v>12</v>
      </c>
      <c r="K8" s="22" t="s">
        <v>13</v>
      </c>
      <c r="L8" s="22" t="s">
        <v>14</v>
      </c>
      <c r="M8" s="22" t="s">
        <v>15</v>
      </c>
      <c r="N8" s="22" t="s">
        <v>16</v>
      </c>
      <c r="O8" s="22" t="s">
        <v>17</v>
      </c>
      <c r="P8" s="22" t="s">
        <v>18</v>
      </c>
      <c r="Q8" s="22" t="s">
        <v>19</v>
      </c>
      <c r="R8" s="22" t="s">
        <v>20</v>
      </c>
      <c r="S8" s="22" t="s">
        <v>21</v>
      </c>
      <c r="T8" s="22" t="s">
        <v>22</v>
      </c>
      <c r="U8" s="22" t="s">
        <v>23</v>
      </c>
      <c r="V8" s="22" t="s">
        <v>24</v>
      </c>
      <c r="W8" s="22" t="s">
        <v>25</v>
      </c>
      <c r="X8" s="22" t="s">
        <v>26</v>
      </c>
      <c r="Y8" s="22" t="s">
        <v>27</v>
      </c>
      <c r="Z8" s="22" t="s">
        <v>28</v>
      </c>
      <c r="AA8" s="22" t="s">
        <v>29</v>
      </c>
      <c r="AB8" s="22" t="s">
        <v>30</v>
      </c>
      <c r="AC8" s="22" t="s">
        <v>31</v>
      </c>
      <c r="AD8" s="22" t="s">
        <v>32</v>
      </c>
      <c r="AE8" s="22" t="s">
        <v>33</v>
      </c>
    </row>
    <row r="9" spans="1:32" x14ac:dyDescent="0.2">
      <c r="A9" s="23" t="s">
        <v>72</v>
      </c>
      <c r="B9" s="23" t="s">
        <v>85</v>
      </c>
      <c r="C9" s="35">
        <v>2802.9340000000002</v>
      </c>
      <c r="D9" s="25">
        <v>3054.3209999999999</v>
      </c>
      <c r="E9" s="25">
        <v>3149.3510000000001</v>
      </c>
      <c r="F9" s="25">
        <v>3280.5889999999999</v>
      </c>
      <c r="G9" s="25">
        <v>3388.422</v>
      </c>
      <c r="H9" s="25">
        <v>3498.0619999999999</v>
      </c>
      <c r="I9" s="25">
        <v>3609.4119999999998</v>
      </c>
      <c r="J9" s="25">
        <v>3687.67</v>
      </c>
      <c r="K9" s="25">
        <v>3750.6930000000002</v>
      </c>
      <c r="L9" s="25">
        <v>3821.451</v>
      </c>
      <c r="M9" s="25">
        <v>3926.3710000000001</v>
      </c>
      <c r="N9" s="25">
        <v>3968.6779999999999</v>
      </c>
      <c r="O9" s="25">
        <v>4021.8620000000001</v>
      </c>
      <c r="P9" s="25">
        <v>4098.1610000000001</v>
      </c>
      <c r="Q9" s="25">
        <v>4161.4359999999997</v>
      </c>
      <c r="R9" s="25">
        <v>4280.549</v>
      </c>
      <c r="S9" s="25">
        <v>4386.9399999999996</v>
      </c>
      <c r="T9" s="25">
        <v>4428.5730000000003</v>
      </c>
      <c r="U9" s="25">
        <v>4542.0919999999996</v>
      </c>
      <c r="V9" s="25">
        <v>4642.3540000000003</v>
      </c>
      <c r="W9" s="25">
        <v>4821.5</v>
      </c>
      <c r="X9" s="25">
        <v>4915.8440000000001</v>
      </c>
      <c r="Y9" s="25">
        <v>5046.9799999999996</v>
      </c>
      <c r="Z9" s="25">
        <v>5139.5379999999996</v>
      </c>
      <c r="AA9" s="25">
        <v>5226.9589999999998</v>
      </c>
      <c r="AB9" s="25">
        <v>5277.6760000000004</v>
      </c>
      <c r="AC9" s="25">
        <v>5281.1319999999996</v>
      </c>
      <c r="AD9" s="25" t="s">
        <v>73</v>
      </c>
      <c r="AE9" s="25" t="s">
        <v>73</v>
      </c>
    </row>
    <row r="10" spans="1:32" x14ac:dyDescent="0.2">
      <c r="A10" s="23" t="s">
        <v>74</v>
      </c>
      <c r="B10" s="23" t="s">
        <v>86</v>
      </c>
      <c r="C10" s="26">
        <v>3346.5149999999999</v>
      </c>
      <c r="D10" s="26">
        <v>3242.9929999999999</v>
      </c>
      <c r="E10" s="26">
        <v>2909.9189999999999</v>
      </c>
      <c r="F10" s="26">
        <v>3062.6640000000002</v>
      </c>
      <c r="G10" s="26">
        <v>3110.5459999999998</v>
      </c>
      <c r="H10" s="26">
        <v>3243.28</v>
      </c>
      <c r="I10" s="26">
        <v>3379.7530000000002</v>
      </c>
      <c r="J10" s="26">
        <v>3462.6149999999998</v>
      </c>
      <c r="K10" s="26">
        <v>3567.306</v>
      </c>
      <c r="L10" s="26">
        <v>3676.5659999999998</v>
      </c>
      <c r="M10" s="26">
        <v>3757.337</v>
      </c>
      <c r="N10" s="26">
        <v>3899.2629999999999</v>
      </c>
      <c r="O10" s="26">
        <v>3980.5790000000002</v>
      </c>
      <c r="P10" s="26">
        <v>4054.04</v>
      </c>
      <c r="Q10" s="26">
        <v>4096.3320000000003</v>
      </c>
      <c r="R10" s="26">
        <v>4097.95</v>
      </c>
      <c r="S10" s="26">
        <v>4116.5720000000001</v>
      </c>
      <c r="T10" s="26">
        <v>4138.7049999999999</v>
      </c>
      <c r="U10" s="26">
        <v>4111.2830000000004</v>
      </c>
      <c r="V10" s="26">
        <v>4156.4570000000003</v>
      </c>
      <c r="W10" s="26">
        <v>4202.7550000000001</v>
      </c>
      <c r="X10" s="26">
        <v>4252.0919999999996</v>
      </c>
      <c r="Y10" s="26">
        <v>4236.9669999999996</v>
      </c>
      <c r="Z10" s="26">
        <v>4242.7629999999999</v>
      </c>
      <c r="AA10" s="26">
        <v>4212.7470000000003</v>
      </c>
      <c r="AB10" s="26">
        <v>4251.143</v>
      </c>
      <c r="AC10" s="26">
        <v>4308.8590000000004</v>
      </c>
      <c r="AD10" s="26" t="s">
        <v>73</v>
      </c>
      <c r="AE10" s="26" t="s">
        <v>73</v>
      </c>
    </row>
    <row r="11" spans="1:32" x14ac:dyDescent="0.2">
      <c r="A11" s="23" t="s">
        <v>75</v>
      </c>
      <c r="B11" s="23" t="s">
        <v>87</v>
      </c>
      <c r="C11" s="25">
        <v>3302.9580000000001</v>
      </c>
      <c r="D11" s="25">
        <v>3443.3339999999998</v>
      </c>
      <c r="E11" s="25">
        <v>3586.0079999999998</v>
      </c>
      <c r="F11" s="25">
        <v>3854.4490000000001</v>
      </c>
      <c r="G11" s="25">
        <v>3940.2150000000001</v>
      </c>
      <c r="H11" s="25">
        <v>4124.7420000000002</v>
      </c>
      <c r="I11" s="25">
        <v>4221.5119999999997</v>
      </c>
      <c r="J11" s="25">
        <v>4367.7790000000005</v>
      </c>
      <c r="K11" s="25">
        <v>4581.83</v>
      </c>
      <c r="L11" s="25">
        <v>4593.8130000000001</v>
      </c>
      <c r="M11" s="25">
        <v>4732.5959999999995</v>
      </c>
      <c r="N11" s="25">
        <v>4796.6620000000003</v>
      </c>
      <c r="O11" s="25">
        <v>4828.8220000000001</v>
      </c>
      <c r="P11" s="25">
        <v>4873.62</v>
      </c>
      <c r="Q11" s="25">
        <v>4896.0630000000001</v>
      </c>
      <c r="R11" s="25">
        <v>4950.8320000000003</v>
      </c>
      <c r="S11" s="25">
        <v>4996.3609999999999</v>
      </c>
      <c r="T11" s="25">
        <v>5069.6989999999996</v>
      </c>
      <c r="U11" s="25">
        <v>5160.5730000000003</v>
      </c>
      <c r="V11" s="25">
        <v>5224.1440000000002</v>
      </c>
      <c r="W11" s="25">
        <v>5263.6419999999998</v>
      </c>
      <c r="X11" s="25">
        <v>5397.9049999999997</v>
      </c>
      <c r="Y11" s="25">
        <v>5416.05</v>
      </c>
      <c r="Z11" s="25">
        <v>5379.8860000000004</v>
      </c>
      <c r="AA11" s="25">
        <v>5396.9520000000002</v>
      </c>
      <c r="AB11" s="25">
        <v>5349.1480000000001</v>
      </c>
      <c r="AC11" s="25">
        <v>5394.6809999999996</v>
      </c>
      <c r="AD11" s="25" t="s">
        <v>73</v>
      </c>
      <c r="AE11" s="25" t="s">
        <v>73</v>
      </c>
    </row>
    <row r="12" spans="1:32" x14ac:dyDescent="0.2">
      <c r="A12" s="23" t="s">
        <v>76</v>
      </c>
      <c r="B12" s="23" t="s">
        <v>88</v>
      </c>
      <c r="C12" s="26">
        <v>1616.248</v>
      </c>
      <c r="D12" s="26">
        <v>1816.2370000000001</v>
      </c>
      <c r="E12" s="26">
        <v>1901.828</v>
      </c>
      <c r="F12" s="26">
        <v>1993.954</v>
      </c>
      <c r="G12" s="26">
        <v>2068.5219999999999</v>
      </c>
      <c r="H12" s="26">
        <v>2119.9960000000001</v>
      </c>
      <c r="I12" s="26">
        <v>2204.7379999999998</v>
      </c>
      <c r="J12" s="26">
        <v>2286.5859999999998</v>
      </c>
      <c r="K12" s="26">
        <v>2337.7109999999998</v>
      </c>
      <c r="L12" s="26">
        <v>2352.576</v>
      </c>
      <c r="M12" s="26">
        <v>2400.2750000000001</v>
      </c>
      <c r="N12" s="26">
        <v>2547.3339999999998</v>
      </c>
      <c r="O12" s="26">
        <v>2548.0709999999999</v>
      </c>
      <c r="P12" s="26">
        <v>2588.2190000000001</v>
      </c>
      <c r="Q12" s="26">
        <v>2600.6610000000001</v>
      </c>
      <c r="R12" s="26">
        <v>2640.1419999999998</v>
      </c>
      <c r="S12" s="26">
        <v>2687.5189999999998</v>
      </c>
      <c r="T12" s="26">
        <v>2728.7849999999999</v>
      </c>
      <c r="U12" s="26">
        <v>2859.7159999999999</v>
      </c>
      <c r="V12" s="26">
        <v>2975.9859999999999</v>
      </c>
      <c r="W12" s="26">
        <v>3175.944</v>
      </c>
      <c r="X12" s="26">
        <v>3120.11</v>
      </c>
      <c r="Y12" s="26">
        <v>3233.8490000000002</v>
      </c>
      <c r="Z12" s="26">
        <v>3328.4859999999999</v>
      </c>
      <c r="AA12" s="26">
        <v>3474.0050000000001</v>
      </c>
      <c r="AB12" s="26">
        <v>3613.6469999999999</v>
      </c>
      <c r="AC12" s="26">
        <v>3680.9740000000002</v>
      </c>
      <c r="AD12" s="26" t="s">
        <v>73</v>
      </c>
      <c r="AE12" s="26" t="s">
        <v>73</v>
      </c>
    </row>
    <row r="13" spans="1:32" x14ac:dyDescent="0.2">
      <c r="A13" s="23" t="s">
        <v>77</v>
      </c>
      <c r="B13" s="23" t="s">
        <v>89</v>
      </c>
      <c r="C13" s="25">
        <v>1217.6189999999999</v>
      </c>
      <c r="D13" s="25">
        <v>1258.6469999999999</v>
      </c>
      <c r="E13" s="25">
        <v>1350.097</v>
      </c>
      <c r="F13" s="25">
        <v>1435.3050000000001</v>
      </c>
      <c r="G13" s="25">
        <v>1496.569</v>
      </c>
      <c r="H13" s="25">
        <v>1493.114</v>
      </c>
      <c r="I13" s="25">
        <v>1436.329</v>
      </c>
      <c r="J13" s="25">
        <v>1474.8409999999999</v>
      </c>
      <c r="K13" s="25">
        <v>1537.453</v>
      </c>
      <c r="L13" s="25">
        <v>1594.127</v>
      </c>
      <c r="M13" s="25">
        <v>1640.578</v>
      </c>
      <c r="N13" s="25">
        <v>1705.0170000000001</v>
      </c>
      <c r="O13" s="25">
        <v>1806.9079999999999</v>
      </c>
      <c r="P13" s="25">
        <v>1860.0709999999999</v>
      </c>
      <c r="Q13" s="25">
        <v>1921.319</v>
      </c>
      <c r="R13" s="25">
        <v>2006.8679999999999</v>
      </c>
      <c r="S13" s="25">
        <v>2040.9549999999999</v>
      </c>
      <c r="T13" s="25">
        <v>1975.654</v>
      </c>
      <c r="U13" s="25">
        <v>2211.2080000000001</v>
      </c>
      <c r="V13" s="25">
        <v>2315.2150000000001</v>
      </c>
      <c r="W13" s="25">
        <v>2413.0320000000002</v>
      </c>
      <c r="X13" s="25">
        <v>2438.1060000000002</v>
      </c>
      <c r="Y13" s="25">
        <v>2459.7310000000002</v>
      </c>
      <c r="Z13" s="25">
        <v>2530.6999999999998</v>
      </c>
      <c r="AA13" s="25">
        <v>2508.0740000000001</v>
      </c>
      <c r="AB13" s="25">
        <v>2528.1779999999999</v>
      </c>
      <c r="AC13" s="25">
        <v>2524.83</v>
      </c>
      <c r="AD13" s="25" t="s">
        <v>73</v>
      </c>
      <c r="AE13" s="25" t="s">
        <v>73</v>
      </c>
    </row>
    <row r="14" spans="1:32" x14ac:dyDescent="0.2">
      <c r="A14" s="23" t="s">
        <v>78</v>
      </c>
      <c r="B14" s="23" t="s">
        <v>90</v>
      </c>
      <c r="C14" s="26">
        <v>2092.3249999999998</v>
      </c>
      <c r="D14" s="26">
        <v>2120.913</v>
      </c>
      <c r="E14" s="26">
        <v>2190.4140000000002</v>
      </c>
      <c r="F14" s="26">
        <v>2229.1489999999999</v>
      </c>
      <c r="G14" s="26">
        <v>2268.2860000000001</v>
      </c>
      <c r="H14" s="26">
        <v>2299.1439999999998</v>
      </c>
      <c r="I14" s="26">
        <v>2337.5630000000001</v>
      </c>
      <c r="J14" s="26">
        <v>2355.7399999999998</v>
      </c>
      <c r="K14" s="26">
        <v>2412.2539999999999</v>
      </c>
      <c r="L14" s="26">
        <v>2451.5749999999998</v>
      </c>
      <c r="M14" s="26">
        <v>2474.9520000000002</v>
      </c>
      <c r="N14" s="26">
        <v>2538.529</v>
      </c>
      <c r="O14" s="26">
        <v>2585.9780000000001</v>
      </c>
      <c r="P14" s="26">
        <v>2662.77</v>
      </c>
      <c r="Q14" s="26">
        <v>2708.1770000000001</v>
      </c>
      <c r="R14" s="26">
        <v>2748.5680000000002</v>
      </c>
      <c r="S14" s="26">
        <v>2787.1289999999999</v>
      </c>
      <c r="T14" s="26">
        <v>2827.761</v>
      </c>
      <c r="U14" s="26">
        <v>2892.6880000000001</v>
      </c>
      <c r="V14" s="26">
        <v>2956.93</v>
      </c>
      <c r="W14" s="26">
        <v>3144.3139999999999</v>
      </c>
      <c r="X14" s="26">
        <v>3202.7930000000001</v>
      </c>
      <c r="Y14" s="26">
        <v>3282.3910000000001</v>
      </c>
      <c r="Z14" s="26">
        <v>3349.0279999999998</v>
      </c>
      <c r="AA14" s="26">
        <v>3467.201</v>
      </c>
      <c r="AB14" s="26">
        <v>3553.22</v>
      </c>
      <c r="AC14" s="26">
        <v>3655.107</v>
      </c>
      <c r="AD14" s="26">
        <v>3754.5709999999999</v>
      </c>
      <c r="AE14" s="26">
        <v>3747.2939999999999</v>
      </c>
    </row>
    <row r="15" spans="1:32" x14ac:dyDescent="0.2">
      <c r="A15" s="27" t="s">
        <v>79</v>
      </c>
    </row>
    <row r="16" spans="1:32" x14ac:dyDescent="0.2">
      <c r="A16" s="28" t="s">
        <v>80</v>
      </c>
    </row>
    <row r="17" spans="1:32" x14ac:dyDescent="0.2">
      <c r="A17" s="29" t="s">
        <v>81</v>
      </c>
      <c r="B17" s="28" t="s">
        <v>82</v>
      </c>
    </row>
    <row r="20" spans="1:32" x14ac:dyDescent="0.2">
      <c r="A20" s="20"/>
      <c r="B20" s="20"/>
    </row>
    <row r="21" spans="1:32" ht="24" x14ac:dyDescent="0.2">
      <c r="A21" s="30" t="s">
        <v>55</v>
      </c>
    </row>
    <row r="22" spans="1:32" x14ac:dyDescent="0.2">
      <c r="A22" s="59" t="s">
        <v>56</v>
      </c>
      <c r="B22" s="60"/>
      <c r="C22" s="61"/>
      <c r="D22" s="62" t="s">
        <v>57</v>
      </c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4"/>
    </row>
    <row r="23" spans="1:32" x14ac:dyDescent="0.2">
      <c r="A23" s="59" t="s">
        <v>58</v>
      </c>
      <c r="B23" s="60"/>
      <c r="C23" s="61"/>
      <c r="D23" s="62" t="s">
        <v>83</v>
      </c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4"/>
    </row>
    <row r="24" spans="1:32" x14ac:dyDescent="0.2">
      <c r="A24" s="59" t="s">
        <v>60</v>
      </c>
      <c r="B24" s="60"/>
      <c r="C24" s="61"/>
      <c r="D24" s="62" t="s">
        <v>61</v>
      </c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4"/>
    </row>
    <row r="25" spans="1:32" x14ac:dyDescent="0.2">
      <c r="A25" s="59" t="s">
        <v>62</v>
      </c>
      <c r="B25" s="60"/>
      <c r="C25" s="61"/>
      <c r="D25" s="62" t="s">
        <v>61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4"/>
    </row>
    <row r="26" spans="1:32" ht="12.75" customHeight="1" x14ac:dyDescent="0.2">
      <c r="A26" s="59" t="s">
        <v>63</v>
      </c>
      <c r="B26" s="60"/>
      <c r="C26" s="61"/>
      <c r="D26" s="62" t="s">
        <v>64</v>
      </c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4"/>
    </row>
    <row r="27" spans="1:32" x14ac:dyDescent="0.2">
      <c r="A27" s="31" t="s">
        <v>65</v>
      </c>
      <c r="B27" s="32"/>
      <c r="C27" s="22" t="s">
        <v>66</v>
      </c>
      <c r="D27" s="22" t="s">
        <v>67</v>
      </c>
      <c r="E27" s="22" t="s">
        <v>68</v>
      </c>
      <c r="F27" s="22" t="s">
        <v>69</v>
      </c>
      <c r="G27" s="22" t="s">
        <v>70</v>
      </c>
      <c r="H27" s="22" t="s">
        <v>71</v>
      </c>
      <c r="I27" s="22" t="s">
        <v>11</v>
      </c>
      <c r="J27" s="22" t="s">
        <v>12</v>
      </c>
      <c r="K27" s="22" t="s">
        <v>13</v>
      </c>
      <c r="L27" s="22" t="s">
        <v>14</v>
      </c>
      <c r="M27" s="22" t="s">
        <v>15</v>
      </c>
      <c r="N27" s="22" t="s">
        <v>16</v>
      </c>
      <c r="O27" s="22" t="s">
        <v>17</v>
      </c>
      <c r="P27" s="22" t="s">
        <v>18</v>
      </c>
      <c r="Q27" s="22" t="s">
        <v>19</v>
      </c>
      <c r="R27" s="22" t="s">
        <v>20</v>
      </c>
      <c r="S27" s="22" t="s">
        <v>21</v>
      </c>
      <c r="T27" s="22" t="s">
        <v>22</v>
      </c>
      <c r="U27" s="22" t="s">
        <v>23</v>
      </c>
      <c r="V27" s="22" t="s">
        <v>24</v>
      </c>
      <c r="W27" s="22" t="s">
        <v>25</v>
      </c>
      <c r="X27" s="22" t="s">
        <v>26</v>
      </c>
      <c r="Y27" s="22" t="s">
        <v>27</v>
      </c>
      <c r="Z27" s="22" t="s">
        <v>28</v>
      </c>
      <c r="AA27" s="22" t="s">
        <v>29</v>
      </c>
      <c r="AB27" s="22" t="s">
        <v>30</v>
      </c>
      <c r="AC27" s="22" t="s">
        <v>31</v>
      </c>
      <c r="AD27" s="22" t="s">
        <v>32</v>
      </c>
      <c r="AE27" s="22" t="s">
        <v>33</v>
      </c>
    </row>
    <row r="28" spans="1:32" x14ac:dyDescent="0.2">
      <c r="A28" s="23" t="s">
        <v>72</v>
      </c>
      <c r="B28" s="23" t="s">
        <v>85</v>
      </c>
      <c r="C28" s="25">
        <v>1</v>
      </c>
      <c r="D28" s="25">
        <f>D9/$C9</f>
        <v>1.0896870921684205</v>
      </c>
      <c r="E28" s="25">
        <f t="shared" ref="E28:AD33" si="0">E9/$C9</f>
        <v>1.1235908515862307</v>
      </c>
      <c r="F28" s="25">
        <f t="shared" si="0"/>
        <v>1.1704125034695785</v>
      </c>
      <c r="G28" s="25">
        <f t="shared" si="0"/>
        <v>1.2088839765759736</v>
      </c>
      <c r="H28" s="25">
        <f t="shared" si="0"/>
        <v>1.2480001312909972</v>
      </c>
      <c r="I28" s="25">
        <f t="shared" si="0"/>
        <v>1.2877263610202736</v>
      </c>
      <c r="J28" s="25">
        <f t="shared" si="0"/>
        <v>1.3156463905322064</v>
      </c>
      <c r="K28" s="25">
        <f t="shared" si="0"/>
        <v>1.3381310441130616</v>
      </c>
      <c r="L28" s="25">
        <f t="shared" si="0"/>
        <v>1.3633753060186218</v>
      </c>
      <c r="M28" s="25">
        <f t="shared" si="0"/>
        <v>1.4008075109867018</v>
      </c>
      <c r="N28" s="25">
        <f t="shared" si="0"/>
        <v>1.4159013376697416</v>
      </c>
      <c r="O28" s="25">
        <f t="shared" si="0"/>
        <v>1.4348757409200501</v>
      </c>
      <c r="P28" s="25">
        <f t="shared" si="0"/>
        <v>1.4620968599331985</v>
      </c>
      <c r="Q28" s="25">
        <f t="shared" si="0"/>
        <v>1.4846714193056274</v>
      </c>
      <c r="R28" s="25">
        <f t="shared" si="0"/>
        <v>1.5271672468920066</v>
      </c>
      <c r="S28" s="25">
        <f t="shared" si="0"/>
        <v>1.5651242590799495</v>
      </c>
      <c r="T28" s="25">
        <f t="shared" si="0"/>
        <v>1.5799776234474305</v>
      </c>
      <c r="U28" s="25">
        <f t="shared" si="0"/>
        <v>1.6204776851684697</v>
      </c>
      <c r="V28" s="25">
        <f t="shared" si="0"/>
        <v>1.6562480600684855</v>
      </c>
      <c r="W28" s="25">
        <f t="shared" si="0"/>
        <v>1.7201618018833122</v>
      </c>
      <c r="X28" s="25">
        <f t="shared" si="0"/>
        <v>1.7538208177573926</v>
      </c>
      <c r="Y28" s="25">
        <f t="shared" si="0"/>
        <v>1.8006060792012939</v>
      </c>
      <c r="Z28" s="25">
        <f t="shared" si="0"/>
        <v>1.8336279056160434</v>
      </c>
      <c r="AA28" s="25">
        <f t="shared" si="0"/>
        <v>1.8648170096049352</v>
      </c>
      <c r="AB28" s="25">
        <f t="shared" si="0"/>
        <v>1.8829112636972545</v>
      </c>
      <c r="AC28" s="25">
        <f t="shared" si="0"/>
        <v>1.8841442574102705</v>
      </c>
      <c r="AD28" s="25"/>
      <c r="AE28" s="25"/>
    </row>
    <row r="29" spans="1:32" x14ac:dyDescent="0.2">
      <c r="A29" s="23" t="s">
        <v>74</v>
      </c>
      <c r="B29" s="23" t="s">
        <v>86</v>
      </c>
      <c r="C29" s="26">
        <v>1</v>
      </c>
      <c r="D29" s="25">
        <f t="shared" ref="D29:S33" si="1">D10/$C10</f>
        <v>0.96906572957240589</v>
      </c>
      <c r="E29" s="25">
        <f t="shared" si="1"/>
        <v>0.86953711547684676</v>
      </c>
      <c r="F29" s="25">
        <f t="shared" si="1"/>
        <v>0.91518012021461137</v>
      </c>
      <c r="G29" s="25">
        <f t="shared" si="1"/>
        <v>0.92948813915371664</v>
      </c>
      <c r="H29" s="25">
        <f t="shared" si="1"/>
        <v>0.96915149043109039</v>
      </c>
      <c r="I29" s="25">
        <f t="shared" si="1"/>
        <v>1.0099321234179439</v>
      </c>
      <c r="J29" s="25">
        <f t="shared" si="1"/>
        <v>1.0346928072935575</v>
      </c>
      <c r="K29" s="25">
        <f t="shared" si="1"/>
        <v>1.0659763963406708</v>
      </c>
      <c r="L29" s="25">
        <f t="shared" si="1"/>
        <v>1.0986252863053056</v>
      </c>
      <c r="M29" s="25">
        <f t="shared" si="1"/>
        <v>1.1227611410676481</v>
      </c>
      <c r="N29" s="25">
        <f t="shared" si="1"/>
        <v>1.1651712303695039</v>
      </c>
      <c r="O29" s="25">
        <f t="shared" si="1"/>
        <v>1.1894699411178495</v>
      </c>
      <c r="P29" s="25">
        <f t="shared" si="1"/>
        <v>1.2114214339394864</v>
      </c>
      <c r="Q29" s="25">
        <f t="shared" si="1"/>
        <v>1.2240590584533464</v>
      </c>
      <c r="R29" s="25">
        <f t="shared" si="1"/>
        <v>1.2245425464998663</v>
      </c>
      <c r="S29" s="25">
        <f t="shared" si="1"/>
        <v>1.2301071413096909</v>
      </c>
      <c r="T29" s="25">
        <f t="shared" si="0"/>
        <v>1.2367208872513644</v>
      </c>
      <c r="U29" s="25">
        <f t="shared" si="0"/>
        <v>1.2285266911996511</v>
      </c>
      <c r="V29" s="25">
        <f t="shared" si="0"/>
        <v>1.2420255101202298</v>
      </c>
      <c r="W29" s="25">
        <f t="shared" si="0"/>
        <v>1.2558602008357949</v>
      </c>
      <c r="X29" s="25">
        <f t="shared" si="0"/>
        <v>1.2706030004347806</v>
      </c>
      <c r="Y29" s="25">
        <f t="shared" si="0"/>
        <v>1.2660833733002839</v>
      </c>
      <c r="Z29" s="25">
        <f t="shared" si="0"/>
        <v>1.2678153243000554</v>
      </c>
      <c r="AA29" s="25">
        <f t="shared" si="0"/>
        <v>1.2588459935186307</v>
      </c>
      <c r="AB29" s="25">
        <f t="shared" si="0"/>
        <v>1.2703194218463087</v>
      </c>
      <c r="AC29" s="25">
        <f t="shared" si="0"/>
        <v>1.2875660201732251</v>
      </c>
      <c r="AD29" s="25"/>
      <c r="AE29" s="25"/>
    </row>
    <row r="30" spans="1:32" x14ac:dyDescent="0.2">
      <c r="A30" s="23" t="s">
        <v>75</v>
      </c>
      <c r="B30" s="23" t="s">
        <v>87</v>
      </c>
      <c r="C30" s="25">
        <v>1</v>
      </c>
      <c r="D30" s="25">
        <f t="shared" si="1"/>
        <v>1.0425000862862923</v>
      </c>
      <c r="E30" s="25">
        <f t="shared" si="0"/>
        <v>1.0856959125729118</v>
      </c>
      <c r="F30" s="25">
        <f t="shared" si="0"/>
        <v>1.1669688200697677</v>
      </c>
      <c r="G30" s="25">
        <f t="shared" si="0"/>
        <v>1.1929352416833638</v>
      </c>
      <c r="H30" s="25">
        <f t="shared" si="0"/>
        <v>1.24880243708821</v>
      </c>
      <c r="I30" s="25">
        <f t="shared" si="0"/>
        <v>1.2781004178678625</v>
      </c>
      <c r="J30" s="25">
        <f t="shared" si="0"/>
        <v>1.3223840569574303</v>
      </c>
      <c r="K30" s="25">
        <f t="shared" si="0"/>
        <v>1.3871899067441971</v>
      </c>
      <c r="L30" s="25">
        <f t="shared" si="0"/>
        <v>1.3908178668938569</v>
      </c>
      <c r="M30" s="25">
        <f t="shared" si="0"/>
        <v>1.4328356582190871</v>
      </c>
      <c r="N30" s="25">
        <f t="shared" si="0"/>
        <v>1.4522322112482207</v>
      </c>
      <c r="O30" s="25">
        <f t="shared" si="0"/>
        <v>1.461968938145747</v>
      </c>
      <c r="P30" s="25">
        <f t="shared" si="0"/>
        <v>1.4755319322861506</v>
      </c>
      <c r="Q30" s="25">
        <f t="shared" si="0"/>
        <v>1.4823267507488742</v>
      </c>
      <c r="R30" s="25">
        <f t="shared" si="0"/>
        <v>1.4989085540900007</v>
      </c>
      <c r="S30" s="25">
        <f t="shared" si="0"/>
        <v>1.5126928650016136</v>
      </c>
      <c r="T30" s="25">
        <f t="shared" si="0"/>
        <v>1.5348965987457301</v>
      </c>
      <c r="U30" s="25">
        <f t="shared" si="0"/>
        <v>1.5624095129275033</v>
      </c>
      <c r="V30" s="25">
        <f t="shared" si="0"/>
        <v>1.5816562002907697</v>
      </c>
      <c r="W30" s="25">
        <f t="shared" si="0"/>
        <v>1.5936145721501755</v>
      </c>
      <c r="X30" s="25">
        <f t="shared" si="0"/>
        <v>1.6342638931527436</v>
      </c>
      <c r="Y30" s="25">
        <f t="shared" si="0"/>
        <v>1.6397574537732542</v>
      </c>
      <c r="Z30" s="25">
        <f t="shared" si="0"/>
        <v>1.6288084801562721</v>
      </c>
      <c r="AA30" s="25">
        <f t="shared" si="0"/>
        <v>1.633975363901085</v>
      </c>
      <c r="AB30" s="25">
        <f t="shared" si="0"/>
        <v>1.6195022764443265</v>
      </c>
      <c r="AC30" s="25">
        <f t="shared" si="0"/>
        <v>1.6332877983916234</v>
      </c>
      <c r="AD30" s="25"/>
      <c r="AE30" s="25"/>
    </row>
    <row r="31" spans="1:32" x14ac:dyDescent="0.2">
      <c r="A31" s="23" t="s">
        <v>76</v>
      </c>
      <c r="B31" s="23" t="s">
        <v>88</v>
      </c>
      <c r="C31" s="26">
        <v>1</v>
      </c>
      <c r="D31" s="25">
        <f t="shared" si="1"/>
        <v>1.1237365800297974</v>
      </c>
      <c r="E31" s="25">
        <f t="shared" si="0"/>
        <v>1.1766931807494889</v>
      </c>
      <c r="F31" s="25">
        <f t="shared" si="0"/>
        <v>1.2336930966039865</v>
      </c>
      <c r="G31" s="25">
        <f t="shared" si="0"/>
        <v>1.2798295806089164</v>
      </c>
      <c r="H31" s="25">
        <f t="shared" si="0"/>
        <v>1.3116774158421232</v>
      </c>
      <c r="I31" s="25">
        <f t="shared" si="0"/>
        <v>1.3641087258886011</v>
      </c>
      <c r="J31" s="25">
        <f t="shared" si="0"/>
        <v>1.4147494691408742</v>
      </c>
      <c r="K31" s="25">
        <f t="shared" si="0"/>
        <v>1.4463813721656575</v>
      </c>
      <c r="L31" s="25">
        <f t="shared" si="0"/>
        <v>1.4555785993238661</v>
      </c>
      <c r="M31" s="25">
        <f t="shared" si="0"/>
        <v>1.4850907781479079</v>
      </c>
      <c r="N31" s="25">
        <f t="shared" si="0"/>
        <v>1.5760786710950299</v>
      </c>
      <c r="O31" s="25">
        <f t="shared" si="0"/>
        <v>1.5765346654721304</v>
      </c>
      <c r="P31" s="25">
        <f t="shared" si="0"/>
        <v>1.6013749127609129</v>
      </c>
      <c r="Q31" s="25">
        <f t="shared" si="0"/>
        <v>1.6090729887987487</v>
      </c>
      <c r="R31" s="25">
        <f t="shared" si="0"/>
        <v>1.633500551895501</v>
      </c>
      <c r="S31" s="25">
        <f t="shared" si="0"/>
        <v>1.6628135038682181</v>
      </c>
      <c r="T31" s="25">
        <f t="shared" si="0"/>
        <v>1.6883454766842712</v>
      </c>
      <c r="U31" s="25">
        <f t="shared" si="0"/>
        <v>1.769354702991125</v>
      </c>
      <c r="V31" s="25">
        <f t="shared" si="0"/>
        <v>1.8412929203934048</v>
      </c>
      <c r="W31" s="25">
        <f t="shared" si="0"/>
        <v>1.9650103201983853</v>
      </c>
      <c r="X31" s="25">
        <f t="shared" si="0"/>
        <v>1.9304648791522094</v>
      </c>
      <c r="Y31" s="25">
        <f t="shared" si="0"/>
        <v>2.0008371240057219</v>
      </c>
      <c r="Z31" s="25">
        <f t="shared" si="0"/>
        <v>2.0593906380703948</v>
      </c>
      <c r="AA31" s="25">
        <f t="shared" si="0"/>
        <v>2.1494257069459639</v>
      </c>
      <c r="AB31" s="25">
        <f t="shared" si="0"/>
        <v>2.2358245764263898</v>
      </c>
      <c r="AC31" s="25">
        <f t="shared" si="0"/>
        <v>2.2774809311442303</v>
      </c>
      <c r="AD31" s="25"/>
      <c r="AE31" s="25"/>
    </row>
    <row r="32" spans="1:32" x14ac:dyDescent="0.2">
      <c r="A32" s="23" t="s">
        <v>77</v>
      </c>
      <c r="B32" s="23" t="s">
        <v>89</v>
      </c>
      <c r="C32" s="25">
        <v>1</v>
      </c>
      <c r="D32" s="25">
        <f t="shared" si="1"/>
        <v>1.0336952692098267</v>
      </c>
      <c r="E32" s="25">
        <f t="shared" si="0"/>
        <v>1.1088008646382819</v>
      </c>
      <c r="F32" s="25">
        <f t="shared" si="0"/>
        <v>1.1787800617434518</v>
      </c>
      <c r="G32" s="25">
        <f t="shared" si="0"/>
        <v>1.2290946511182892</v>
      </c>
      <c r="H32" s="25">
        <f t="shared" si="0"/>
        <v>1.2262571461187779</v>
      </c>
      <c r="I32" s="25">
        <f t="shared" si="0"/>
        <v>1.1796210473062592</v>
      </c>
      <c r="J32" s="25">
        <f t="shared" si="0"/>
        <v>1.2112499887074692</v>
      </c>
      <c r="K32" s="25">
        <f t="shared" si="0"/>
        <v>1.262671656733346</v>
      </c>
      <c r="L32" s="25">
        <f t="shared" si="0"/>
        <v>1.3092165940248961</v>
      </c>
      <c r="M32" s="25">
        <f t="shared" si="0"/>
        <v>1.3473656373627547</v>
      </c>
      <c r="N32" s="25">
        <f t="shared" si="0"/>
        <v>1.4002877747472733</v>
      </c>
      <c r="O32" s="25">
        <f t="shared" si="0"/>
        <v>1.4839683020715018</v>
      </c>
      <c r="P32" s="25">
        <f t="shared" si="0"/>
        <v>1.5276297429655747</v>
      </c>
      <c r="Q32" s="25">
        <f t="shared" si="0"/>
        <v>1.5779311919409931</v>
      </c>
      <c r="R32" s="25">
        <f t="shared" si="0"/>
        <v>1.6481904438087778</v>
      </c>
      <c r="S32" s="25">
        <f t="shared" si="0"/>
        <v>1.6761852434957076</v>
      </c>
      <c r="T32" s="25">
        <f t="shared" si="0"/>
        <v>1.6225551670924978</v>
      </c>
      <c r="U32" s="25">
        <f t="shared" si="0"/>
        <v>1.8160097698869682</v>
      </c>
      <c r="V32" s="25">
        <f t="shared" si="0"/>
        <v>1.9014281150343419</v>
      </c>
      <c r="W32" s="25">
        <f t="shared" si="0"/>
        <v>1.9817627681565417</v>
      </c>
      <c r="X32" s="25">
        <f t="shared" si="0"/>
        <v>2.0023554165958322</v>
      </c>
      <c r="Y32" s="25">
        <f t="shared" si="0"/>
        <v>2.0201154876853931</v>
      </c>
      <c r="Z32" s="25">
        <f t="shared" si="0"/>
        <v>2.0784005505827357</v>
      </c>
      <c r="AA32" s="25">
        <f t="shared" si="0"/>
        <v>2.059818383254532</v>
      </c>
      <c r="AB32" s="25">
        <f t="shared" si="0"/>
        <v>2.0763292951243368</v>
      </c>
      <c r="AC32" s="25">
        <f t="shared" si="0"/>
        <v>2.0735796665459394</v>
      </c>
      <c r="AD32" s="25"/>
      <c r="AE32" s="25"/>
    </row>
    <row r="33" spans="1:31" x14ac:dyDescent="0.2">
      <c r="A33" s="23" t="s">
        <v>78</v>
      </c>
      <c r="B33" s="23" t="s">
        <v>90</v>
      </c>
      <c r="C33" s="26">
        <v>1</v>
      </c>
      <c r="D33" s="25">
        <f t="shared" si="1"/>
        <v>1.0136632693295737</v>
      </c>
      <c r="E33" s="25">
        <f t="shared" si="0"/>
        <v>1.0468803842615275</v>
      </c>
      <c r="F33" s="25">
        <f t="shared" si="0"/>
        <v>1.0653932825923316</v>
      </c>
      <c r="G33" s="25">
        <f t="shared" si="0"/>
        <v>1.08409831168676</v>
      </c>
      <c r="H33" s="25">
        <f t="shared" si="0"/>
        <v>1.0988464985124204</v>
      </c>
      <c r="I33" s="25">
        <f t="shared" si="0"/>
        <v>1.1172083686807739</v>
      </c>
      <c r="J33" s="25">
        <f t="shared" si="0"/>
        <v>1.1258958335822589</v>
      </c>
      <c r="K33" s="25">
        <f t="shared" si="0"/>
        <v>1.1529059777998161</v>
      </c>
      <c r="L33" s="25">
        <f t="shared" si="0"/>
        <v>1.1716989473432664</v>
      </c>
      <c r="M33" s="25">
        <f t="shared" si="0"/>
        <v>1.1828716858040698</v>
      </c>
      <c r="N33" s="25">
        <f t="shared" si="0"/>
        <v>1.2132575006272928</v>
      </c>
      <c r="O33" s="25">
        <f t="shared" si="0"/>
        <v>1.2359351439188464</v>
      </c>
      <c r="P33" s="25">
        <f t="shared" si="0"/>
        <v>1.2726368991432977</v>
      </c>
      <c r="Q33" s="25">
        <f t="shared" si="0"/>
        <v>1.2943385946255961</v>
      </c>
      <c r="R33" s="25">
        <f t="shared" si="0"/>
        <v>1.3136429569975985</v>
      </c>
      <c r="S33" s="25">
        <f t="shared" si="0"/>
        <v>1.3320726942516101</v>
      </c>
      <c r="T33" s="25">
        <f t="shared" si="0"/>
        <v>1.3514922394943425</v>
      </c>
      <c r="U33" s="25">
        <f t="shared" si="0"/>
        <v>1.3825232695685423</v>
      </c>
      <c r="V33" s="25">
        <f t="shared" si="0"/>
        <v>1.4132269126450241</v>
      </c>
      <c r="W33" s="25">
        <f t="shared" si="0"/>
        <v>1.5027847012294935</v>
      </c>
      <c r="X33" s="25">
        <f t="shared" si="0"/>
        <v>1.5307339920901391</v>
      </c>
      <c r="Y33" s="25">
        <f t="shared" si="0"/>
        <v>1.5687768391621761</v>
      </c>
      <c r="Z33" s="25">
        <f t="shared" si="0"/>
        <v>1.6006251418876132</v>
      </c>
      <c r="AA33" s="25">
        <f t="shared" si="0"/>
        <v>1.6571044173347833</v>
      </c>
      <c r="AB33" s="25">
        <f t="shared" si="0"/>
        <v>1.698216099315355</v>
      </c>
      <c r="AC33" s="25">
        <f t="shared" si="0"/>
        <v>1.7469116891496304</v>
      </c>
      <c r="AD33" s="25">
        <f t="shared" si="0"/>
        <v>1.7944492370927081</v>
      </c>
      <c r="AE33" s="25"/>
    </row>
    <row r="34" spans="1:31" x14ac:dyDescent="0.2">
      <c r="A34" s="27" t="s">
        <v>79</v>
      </c>
      <c r="C34" s="33"/>
    </row>
    <row r="35" spans="1:31" x14ac:dyDescent="0.2">
      <c r="A35" s="28" t="s">
        <v>80</v>
      </c>
    </row>
    <row r="36" spans="1:31" x14ac:dyDescent="0.2">
      <c r="A36" s="29" t="s">
        <v>81</v>
      </c>
      <c r="B36" s="28" t="s">
        <v>82</v>
      </c>
    </row>
    <row r="40" spans="1:31" x14ac:dyDescent="0.2">
      <c r="E40" s="48" t="s">
        <v>84</v>
      </c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</row>
    <row r="41" spans="1:31" x14ac:dyDescent="0.2">
      <c r="D41" s="34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34"/>
    </row>
    <row r="42" spans="1:31" ht="6.75" customHeight="1" x14ac:dyDescent="0.2">
      <c r="D42" s="34"/>
      <c r="E42" s="65" t="s">
        <v>91</v>
      </c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34"/>
    </row>
    <row r="43" spans="1:31" ht="6.75" customHeight="1" x14ac:dyDescent="0.2">
      <c r="D43" s="34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34"/>
    </row>
    <row r="44" spans="1:31" x14ac:dyDescent="0.2"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</row>
    <row r="45" spans="1:31" x14ac:dyDescent="0.2"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</row>
    <row r="46" spans="1:31" x14ac:dyDescent="0.2"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</row>
    <row r="47" spans="1:31" x14ac:dyDescent="0.2"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</row>
    <row r="48" spans="1:31" x14ac:dyDescent="0.2"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</row>
    <row r="49" spans="4:18" x14ac:dyDescent="0.2"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</row>
    <row r="50" spans="4:18" x14ac:dyDescent="0.2"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</row>
    <row r="51" spans="4:18" x14ac:dyDescent="0.2"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</row>
    <row r="52" spans="4:18" x14ac:dyDescent="0.2"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</row>
    <row r="53" spans="4:18" x14ac:dyDescent="0.2"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</row>
    <row r="54" spans="4:18" x14ac:dyDescent="0.2"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</row>
    <row r="55" spans="4:18" x14ac:dyDescent="0.2"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</row>
    <row r="56" spans="4:18" x14ac:dyDescent="0.2"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</row>
    <row r="57" spans="4:18" x14ac:dyDescent="0.2"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</row>
    <row r="58" spans="4:18" x14ac:dyDescent="0.2"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</row>
    <row r="59" spans="4:18" x14ac:dyDescent="0.2"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</row>
    <row r="60" spans="4:18" x14ac:dyDescent="0.2"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</row>
    <row r="61" spans="4:18" x14ac:dyDescent="0.2"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</row>
    <row r="62" spans="4:18" x14ac:dyDescent="0.2"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</row>
    <row r="63" spans="4:18" x14ac:dyDescent="0.2"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</row>
    <row r="64" spans="4:18" x14ac:dyDescent="0.2"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</row>
    <row r="65" spans="4:18" x14ac:dyDescent="0.2"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</row>
    <row r="66" spans="4:18" x14ac:dyDescent="0.2"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</row>
    <row r="67" spans="4:18" x14ac:dyDescent="0.2"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</row>
    <row r="68" spans="4:18" x14ac:dyDescent="0.2"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4:18" x14ac:dyDescent="0.2"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</row>
    <row r="70" spans="4:18" x14ac:dyDescent="0.2"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</row>
    <row r="71" spans="4:18" x14ac:dyDescent="0.2"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</row>
    <row r="72" spans="4:18" x14ac:dyDescent="0.2"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</row>
    <row r="73" spans="4:18" x14ac:dyDescent="0.2"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</row>
    <row r="74" spans="4:18" x14ac:dyDescent="0.2"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</row>
    <row r="75" spans="4:18" x14ac:dyDescent="0.2"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</row>
    <row r="76" spans="4:18" x14ac:dyDescent="0.2"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</row>
    <row r="77" spans="4:18" x14ac:dyDescent="0.2"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</row>
    <row r="78" spans="4:18" x14ac:dyDescent="0.2"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</row>
    <row r="79" spans="4:18" x14ac:dyDescent="0.2"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</row>
    <row r="80" spans="4:18" x14ac:dyDescent="0.2"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</row>
    <row r="81" spans="4:18" x14ac:dyDescent="0.2"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</row>
    <row r="82" spans="4:18" x14ac:dyDescent="0.2"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</row>
    <row r="83" spans="4:18" x14ac:dyDescent="0.2"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</row>
    <row r="84" spans="4:18" x14ac:dyDescent="0.2"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</row>
    <row r="85" spans="4:18" x14ac:dyDescent="0.2"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</row>
    <row r="86" spans="4:18" x14ac:dyDescent="0.2"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</row>
    <row r="87" spans="4:18" x14ac:dyDescent="0.2"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</row>
    <row r="88" spans="4:18" x14ac:dyDescent="0.2"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</row>
    <row r="89" spans="4:18" x14ac:dyDescent="0.2"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</row>
    <row r="90" spans="4:18" x14ac:dyDescent="0.2"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</row>
    <row r="91" spans="4:18" x14ac:dyDescent="0.2"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</row>
    <row r="92" spans="4:18" x14ac:dyDescent="0.2"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</row>
    <row r="93" spans="4:18" x14ac:dyDescent="0.2"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</row>
    <row r="94" spans="4:18" x14ac:dyDescent="0.2"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</row>
    <row r="95" spans="4:18" x14ac:dyDescent="0.2"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</row>
    <row r="96" spans="4:18" x14ac:dyDescent="0.2"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</row>
    <row r="97" spans="4:18" x14ac:dyDescent="0.2"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</row>
    <row r="98" spans="4:18" x14ac:dyDescent="0.2"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</row>
    <row r="99" spans="4:18" x14ac:dyDescent="0.2"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</row>
    <row r="100" spans="4:18" x14ac:dyDescent="0.2"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</row>
    <row r="101" spans="4:18" x14ac:dyDescent="0.2"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</row>
    <row r="102" spans="4:18" x14ac:dyDescent="0.2"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</row>
    <row r="103" spans="4:18" x14ac:dyDescent="0.2"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</row>
    <row r="104" spans="4:18" x14ac:dyDescent="0.2"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</row>
    <row r="105" spans="4:18" x14ac:dyDescent="0.2"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</row>
    <row r="106" spans="4:18" x14ac:dyDescent="0.2"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</row>
    <row r="107" spans="4:18" x14ac:dyDescent="0.2"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</row>
    <row r="108" spans="4:18" x14ac:dyDescent="0.2"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</row>
    <row r="109" spans="4:18" x14ac:dyDescent="0.2"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</row>
    <row r="110" spans="4:18" x14ac:dyDescent="0.2"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</row>
    <row r="111" spans="4:18" x14ac:dyDescent="0.2"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</row>
    <row r="112" spans="4:18" x14ac:dyDescent="0.2"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</row>
    <row r="113" spans="4:18" x14ac:dyDescent="0.2"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</row>
    <row r="114" spans="4:18" x14ac:dyDescent="0.2"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</row>
    <row r="115" spans="4:18" x14ac:dyDescent="0.2"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</row>
    <row r="116" spans="4:18" x14ac:dyDescent="0.2"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</row>
    <row r="117" spans="4:18" x14ac:dyDescent="0.2"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</row>
    <row r="118" spans="4:18" x14ac:dyDescent="0.2"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</row>
    <row r="119" spans="4:18" x14ac:dyDescent="0.2"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</row>
    <row r="120" spans="4:18" x14ac:dyDescent="0.2"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</row>
    <row r="121" spans="4:18" x14ac:dyDescent="0.2"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</row>
    <row r="122" spans="4:18" x14ac:dyDescent="0.2"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</row>
    <row r="123" spans="4:18" x14ac:dyDescent="0.2"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</row>
    <row r="124" spans="4:18" x14ac:dyDescent="0.2"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</row>
    <row r="125" spans="4:18" x14ac:dyDescent="0.2"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</row>
    <row r="126" spans="4:18" x14ac:dyDescent="0.2"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</row>
    <row r="127" spans="4:18" x14ac:dyDescent="0.2"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</row>
    <row r="128" spans="4:18" x14ac:dyDescent="0.2"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</row>
    <row r="129" spans="4:18" x14ac:dyDescent="0.2"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</row>
    <row r="130" spans="4:18" x14ac:dyDescent="0.2"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</row>
    <row r="131" spans="4:18" x14ac:dyDescent="0.2"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</row>
    <row r="132" spans="4:18" x14ac:dyDescent="0.2"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</row>
    <row r="133" spans="4:18" x14ac:dyDescent="0.2"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</row>
    <row r="134" spans="4:18" x14ac:dyDescent="0.2"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</row>
    <row r="135" spans="4:18" x14ac:dyDescent="0.2"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</row>
    <row r="136" spans="4:18" x14ac:dyDescent="0.2"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</row>
    <row r="137" spans="4:18" x14ac:dyDescent="0.2"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</row>
    <row r="138" spans="4:18" x14ac:dyDescent="0.2"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</row>
    <row r="139" spans="4:18" x14ac:dyDescent="0.2"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</row>
    <row r="140" spans="4:18" x14ac:dyDescent="0.2"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</row>
    <row r="141" spans="4:18" x14ac:dyDescent="0.2"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</row>
    <row r="142" spans="4:18" x14ac:dyDescent="0.2"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</row>
    <row r="143" spans="4:18" x14ac:dyDescent="0.2"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</row>
    <row r="144" spans="4:18" x14ac:dyDescent="0.2"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</row>
    <row r="145" spans="4:18" x14ac:dyDescent="0.2"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</row>
    <row r="146" spans="4:18" x14ac:dyDescent="0.2"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</row>
    <row r="147" spans="4:18" x14ac:dyDescent="0.2"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</row>
    <row r="148" spans="4:18" x14ac:dyDescent="0.2"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</row>
    <row r="149" spans="4:18" x14ac:dyDescent="0.2"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</row>
    <row r="150" spans="4:18" x14ac:dyDescent="0.2"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</row>
    <row r="151" spans="4:18" x14ac:dyDescent="0.2"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</row>
    <row r="152" spans="4:18" x14ac:dyDescent="0.2"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</row>
    <row r="153" spans="4:18" x14ac:dyDescent="0.2"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</row>
    <row r="154" spans="4:18" x14ac:dyDescent="0.2"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</row>
    <row r="155" spans="4:18" x14ac:dyDescent="0.2"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</row>
    <row r="156" spans="4:18" x14ac:dyDescent="0.2"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</row>
    <row r="157" spans="4:18" x14ac:dyDescent="0.2"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</row>
    <row r="158" spans="4:18" x14ac:dyDescent="0.2"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</row>
    <row r="159" spans="4:18" x14ac:dyDescent="0.2"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</row>
    <row r="160" spans="4:18" x14ac:dyDescent="0.2"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</row>
    <row r="161" spans="4:18" x14ac:dyDescent="0.2"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</row>
    <row r="162" spans="4:18" x14ac:dyDescent="0.2"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</row>
    <row r="163" spans="4:18" x14ac:dyDescent="0.2"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</row>
    <row r="164" spans="4:18" x14ac:dyDescent="0.2"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</row>
    <row r="165" spans="4:18" x14ac:dyDescent="0.2"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</row>
    <row r="166" spans="4:18" x14ac:dyDescent="0.2"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</row>
    <row r="167" spans="4:18" x14ac:dyDescent="0.2"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</row>
    <row r="168" spans="4:18" x14ac:dyDescent="0.2"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</row>
    <row r="169" spans="4:18" x14ac:dyDescent="0.2"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</row>
    <row r="170" spans="4:18" x14ac:dyDescent="0.2"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</row>
    <row r="171" spans="4:18" x14ac:dyDescent="0.2"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</row>
    <row r="172" spans="4:18" x14ac:dyDescent="0.2"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</row>
    <row r="173" spans="4:18" x14ac:dyDescent="0.2"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</row>
    <row r="174" spans="4:18" x14ac:dyDescent="0.2"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</row>
  </sheetData>
  <mergeCells count="24">
    <mergeCell ref="A2:H2"/>
    <mergeCell ref="A6:C6"/>
    <mergeCell ref="A25:C25"/>
    <mergeCell ref="D25:AF25"/>
    <mergeCell ref="A8:B8"/>
    <mergeCell ref="D6:AF6"/>
    <mergeCell ref="A7:C7"/>
    <mergeCell ref="D7:AF7"/>
    <mergeCell ref="A3:C3"/>
    <mergeCell ref="D3:AF3"/>
    <mergeCell ref="A4:C4"/>
    <mergeCell ref="D4:AF4"/>
    <mergeCell ref="A5:C5"/>
    <mergeCell ref="D5:AF5"/>
    <mergeCell ref="A26:C26"/>
    <mergeCell ref="D26:AF26"/>
    <mergeCell ref="E42:Q43"/>
    <mergeCell ref="A22:C22"/>
    <mergeCell ref="D22:AF22"/>
    <mergeCell ref="A23:C23"/>
    <mergeCell ref="D23:AF23"/>
    <mergeCell ref="A24:C24"/>
    <mergeCell ref="D24:AF24"/>
    <mergeCell ref="E40:Q41"/>
  </mergeCells>
  <hyperlinks>
    <hyperlink ref="A2" r:id="rId1" display="http://stats.oecd.org/OECDStat_Metadata/ShowMetadata.ashx?Dataset=SOCX_AGG&amp;ShowOnWeb=true&amp;Lang=en" xr:uid="{00000000-0004-0000-0200-000000000000}"/>
    <hyperlink ref="A9" r:id="rId2" display="http://stats.oecd.org/OECDStat_Metadata/ShowMetadata.ashx?Dataset=SOCX_AGG&amp;Coords=[COUNTRY].[FRA]&amp;ShowOnWeb=true&amp;Lang=en" xr:uid="{00000000-0004-0000-0200-000001000000}"/>
    <hyperlink ref="A10" r:id="rId3" display="http://stats.oecd.org/OECDStat_Metadata/ShowMetadata.ashx?Dataset=SOCX_AGG&amp;Coords=[COUNTRY].[DEU]&amp;ShowOnWeb=true&amp;Lang=en" xr:uid="{00000000-0004-0000-0200-000002000000}"/>
    <hyperlink ref="A11" r:id="rId4" display="http://stats.oecd.org/OECDStat_Metadata/ShowMetadata.ashx?Dataset=SOCX_AGG&amp;Coords=[COUNTRY].[ITA]&amp;ShowOnWeb=true&amp;Lang=en" xr:uid="{00000000-0004-0000-0200-000003000000}"/>
    <hyperlink ref="A12" r:id="rId5" display="http://stats.oecd.org/OECDStat_Metadata/ShowMetadata.ashx?Dataset=SOCX_AGG&amp;Coords=[COUNTRY].[ESP]&amp;ShowOnWeb=true&amp;Lang=en" xr:uid="{00000000-0004-0000-0200-000004000000}"/>
    <hyperlink ref="A13" r:id="rId6" display="http://stats.oecd.org/OECDStat_Metadata/ShowMetadata.ashx?Dataset=SOCX_AGG&amp;Coords=[COUNTRY].[GBR]&amp;ShowOnWeb=true&amp;Lang=en" xr:uid="{00000000-0004-0000-0200-000005000000}"/>
    <hyperlink ref="A14" r:id="rId7" display="http://stats.oecd.org/OECDStat_Metadata/ShowMetadata.ashx?Dataset=SOCX_AGG&amp;Coords=[COUNTRY].[USA]&amp;ShowOnWeb=true&amp;Lang=en" xr:uid="{00000000-0004-0000-0200-000006000000}"/>
    <hyperlink ref="A15" r:id="rId8" display="https://stats-2.oecd.org/index.aspx?DatasetCode=SOCX_AGG" xr:uid="{00000000-0004-0000-0200-000007000000}"/>
    <hyperlink ref="A21" r:id="rId9" display="http://stats.oecd.org/OECDStat_Metadata/ShowMetadata.ashx?Dataset=SOCX_AGG&amp;ShowOnWeb=true&amp;Lang=en" xr:uid="{00000000-0004-0000-0200-000008000000}"/>
    <hyperlink ref="A28" r:id="rId10" display="http://stats.oecd.org/OECDStat_Metadata/ShowMetadata.ashx?Dataset=SOCX_AGG&amp;Coords=[COUNTRY].[FRA]&amp;ShowOnWeb=true&amp;Lang=en" xr:uid="{00000000-0004-0000-0200-000009000000}"/>
    <hyperlink ref="A29" r:id="rId11" display="http://stats.oecd.org/OECDStat_Metadata/ShowMetadata.ashx?Dataset=SOCX_AGG&amp;Coords=[COUNTRY].[DEU]&amp;ShowOnWeb=true&amp;Lang=en" xr:uid="{00000000-0004-0000-0200-00000A000000}"/>
    <hyperlink ref="A30" r:id="rId12" display="http://stats.oecd.org/OECDStat_Metadata/ShowMetadata.ashx?Dataset=SOCX_AGG&amp;Coords=[COUNTRY].[ITA]&amp;ShowOnWeb=true&amp;Lang=en" xr:uid="{00000000-0004-0000-0200-00000B000000}"/>
    <hyperlink ref="A31" r:id="rId13" display="http://stats.oecd.org/OECDStat_Metadata/ShowMetadata.ashx?Dataset=SOCX_AGG&amp;Coords=[COUNTRY].[ESP]&amp;ShowOnWeb=true&amp;Lang=en" xr:uid="{00000000-0004-0000-0200-00000C000000}"/>
    <hyperlink ref="A32" r:id="rId14" display="http://stats.oecd.org/OECDStat_Metadata/ShowMetadata.ashx?Dataset=SOCX_AGG&amp;Coords=[COUNTRY].[GBR]&amp;ShowOnWeb=true&amp;Lang=en" xr:uid="{00000000-0004-0000-0200-00000D000000}"/>
    <hyperlink ref="A33" r:id="rId15" display="http://stats.oecd.org/OECDStat_Metadata/ShowMetadata.ashx?Dataset=SOCX_AGG&amp;Coords=[COUNTRY].[USA]&amp;ShowOnWeb=true&amp;Lang=en" xr:uid="{00000000-0004-0000-0200-00000E000000}"/>
    <hyperlink ref="A34" r:id="rId16" display="https://stats-2.oecd.org/index.aspx?DatasetCode=SOCX_AGG" xr:uid="{00000000-0004-0000-0200-00000F000000}"/>
    <hyperlink ref="B28" r:id="rId17" display="http://stats.oecd.org/OECDStat_Metadata/ShowMetadata.ashx?Dataset=SOCX_AGG&amp;Coords=[COUNTRY].[FRA]&amp;ShowOnWeb=true&amp;Lang=en" xr:uid="{00000000-0004-0000-0200-000010000000}"/>
    <hyperlink ref="B29" r:id="rId18" display="http://stats.oecd.org/OECDStat_Metadata/ShowMetadata.ashx?Dataset=SOCX_AGG&amp;Coords=[COUNTRY].[DEU]&amp;ShowOnWeb=true&amp;Lang=en" xr:uid="{00000000-0004-0000-0200-000011000000}"/>
    <hyperlink ref="B30" r:id="rId19" display="http://stats.oecd.org/OECDStat_Metadata/ShowMetadata.ashx?Dataset=SOCX_AGG&amp;Coords=[COUNTRY].[ITA]&amp;ShowOnWeb=true&amp;Lang=en" xr:uid="{00000000-0004-0000-0200-000012000000}"/>
    <hyperlink ref="B31" r:id="rId20" display="http://stats.oecd.org/OECDStat_Metadata/ShowMetadata.ashx?Dataset=SOCX_AGG&amp;Coords=[COUNTRY].[ESP]&amp;ShowOnWeb=true&amp;Lang=en" xr:uid="{00000000-0004-0000-0200-000013000000}"/>
    <hyperlink ref="B32" r:id="rId21" display="http://stats.oecd.org/OECDStat_Metadata/ShowMetadata.ashx?Dataset=SOCX_AGG&amp;Coords=[COUNTRY].[GBR]&amp;ShowOnWeb=true&amp;Lang=en" xr:uid="{00000000-0004-0000-0200-000014000000}"/>
    <hyperlink ref="B33" r:id="rId22" display="http://stats.oecd.org/OECDStat_Metadata/ShowMetadata.ashx?Dataset=SOCX_AGG&amp;Coords=[COUNTRY].[USA]&amp;ShowOnWeb=true&amp;Lang=en" xr:uid="{00000000-0004-0000-0200-000015000000}"/>
    <hyperlink ref="B9" r:id="rId23" display="http://stats.oecd.org/OECDStat_Metadata/ShowMetadata.ashx?Dataset=SOCX_AGG&amp;Coords=[COUNTRY].[FRA]&amp;ShowOnWeb=true&amp;Lang=en" xr:uid="{00000000-0004-0000-0200-000016000000}"/>
    <hyperlink ref="B10" r:id="rId24" display="http://stats.oecd.org/OECDStat_Metadata/ShowMetadata.ashx?Dataset=SOCX_AGG&amp;Coords=[COUNTRY].[DEU]&amp;ShowOnWeb=true&amp;Lang=en" xr:uid="{00000000-0004-0000-0200-000017000000}"/>
    <hyperlink ref="B11" r:id="rId25" display="http://stats.oecd.org/OECDStat_Metadata/ShowMetadata.ashx?Dataset=SOCX_AGG&amp;Coords=[COUNTRY].[ITA]&amp;ShowOnWeb=true&amp;Lang=en" xr:uid="{00000000-0004-0000-0200-000018000000}"/>
    <hyperlink ref="B12" r:id="rId26" display="http://stats.oecd.org/OECDStat_Metadata/ShowMetadata.ashx?Dataset=SOCX_AGG&amp;Coords=[COUNTRY].[ESP]&amp;ShowOnWeb=true&amp;Lang=en" xr:uid="{00000000-0004-0000-0200-000019000000}"/>
    <hyperlink ref="B13" r:id="rId27" display="http://stats.oecd.org/OECDStat_Metadata/ShowMetadata.ashx?Dataset=SOCX_AGG&amp;Coords=[COUNTRY].[GBR]&amp;ShowOnWeb=true&amp;Lang=en" xr:uid="{00000000-0004-0000-0200-00001A000000}"/>
    <hyperlink ref="B14" r:id="rId28" display="http://stats.oecd.org/OECDStat_Metadata/ShowMetadata.ashx?Dataset=SOCX_AGG&amp;Coords=[COUNTRY].[USA]&amp;ShowOnWeb=true&amp;Lang=en" xr:uid="{00000000-0004-0000-0200-00001B000000}"/>
  </hyperlinks>
  <pageMargins left="0.7" right="0.7" top="0.75" bottom="0.75" header="0.3" footer="0.3"/>
  <drawing r:id="rId29"/>
  <legacy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ContoProtezioneSociale</vt:lpstr>
      <vt:lpstr>Oecd-Health</vt:lpstr>
      <vt:lpstr>Oecd-OldAge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I.Stat</dc:creator>
  <cp:lastModifiedBy>nicola salerno</cp:lastModifiedBy>
  <dcterms:created xsi:type="dcterms:W3CDTF">2020-03-13T16:02:54Z</dcterms:created>
  <dcterms:modified xsi:type="dcterms:W3CDTF">2020-03-13T18:42:43Z</dcterms:modified>
</cp:coreProperties>
</file>