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Utente_locale\Desktop\"/>
    </mc:Choice>
  </mc:AlternateContent>
  <bookViews>
    <workbookView xWindow="0" yWindow="0" windowWidth="28800" windowHeight="12300"/>
  </bookViews>
  <sheets>
    <sheet name="ASS CESS TRASF" sheetId="1" r:id="rId1"/>
    <sheet name="perJPG" sheetId="2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59" i="1" l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M421" i="1"/>
  <c r="N421" i="1"/>
  <c r="M358" i="1"/>
  <c r="N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358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15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358" i="1"/>
  <c r="C283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358" i="1"/>
  <c r="F359" i="1"/>
  <c r="G359" i="1"/>
  <c r="H359" i="1"/>
  <c r="I359" i="1"/>
  <c r="F360" i="1"/>
  <c r="G360" i="1"/>
  <c r="H360" i="1"/>
  <c r="I360" i="1"/>
  <c r="F361" i="1"/>
  <c r="G361" i="1"/>
  <c r="H361" i="1"/>
  <c r="I361" i="1"/>
  <c r="F362" i="1"/>
  <c r="G362" i="1"/>
  <c r="H362" i="1"/>
  <c r="I362" i="1"/>
  <c r="F363" i="1"/>
  <c r="G363" i="1"/>
  <c r="H363" i="1"/>
  <c r="I363" i="1"/>
  <c r="F364" i="1"/>
  <c r="G364" i="1"/>
  <c r="H364" i="1"/>
  <c r="I364" i="1"/>
  <c r="F365" i="1"/>
  <c r="G365" i="1"/>
  <c r="H365" i="1"/>
  <c r="I365" i="1"/>
  <c r="F366" i="1"/>
  <c r="G366" i="1"/>
  <c r="H366" i="1"/>
  <c r="I366" i="1"/>
  <c r="F367" i="1"/>
  <c r="G367" i="1"/>
  <c r="H367" i="1"/>
  <c r="I367" i="1"/>
  <c r="F368" i="1"/>
  <c r="G368" i="1"/>
  <c r="H368" i="1"/>
  <c r="I368" i="1"/>
  <c r="F369" i="1"/>
  <c r="G369" i="1"/>
  <c r="H369" i="1"/>
  <c r="I369" i="1"/>
  <c r="F370" i="1"/>
  <c r="G370" i="1"/>
  <c r="H370" i="1"/>
  <c r="I370" i="1"/>
  <c r="F371" i="1"/>
  <c r="G371" i="1"/>
  <c r="H371" i="1"/>
  <c r="I371" i="1"/>
  <c r="F372" i="1"/>
  <c r="G372" i="1"/>
  <c r="H372" i="1"/>
  <c r="I372" i="1"/>
  <c r="F373" i="1"/>
  <c r="G373" i="1"/>
  <c r="H373" i="1"/>
  <c r="I373" i="1"/>
  <c r="F374" i="1"/>
  <c r="G374" i="1"/>
  <c r="H374" i="1"/>
  <c r="I374" i="1"/>
  <c r="F375" i="1"/>
  <c r="G375" i="1"/>
  <c r="H375" i="1"/>
  <c r="I375" i="1"/>
  <c r="F376" i="1"/>
  <c r="G376" i="1"/>
  <c r="H376" i="1"/>
  <c r="I376" i="1"/>
  <c r="F377" i="1"/>
  <c r="G377" i="1"/>
  <c r="H377" i="1"/>
  <c r="I377" i="1"/>
  <c r="F378" i="1"/>
  <c r="G378" i="1"/>
  <c r="H378" i="1"/>
  <c r="I378" i="1"/>
  <c r="F379" i="1"/>
  <c r="G379" i="1"/>
  <c r="H379" i="1"/>
  <c r="I379" i="1"/>
  <c r="F380" i="1"/>
  <c r="G380" i="1"/>
  <c r="H380" i="1"/>
  <c r="I380" i="1"/>
  <c r="F381" i="1"/>
  <c r="G381" i="1"/>
  <c r="H381" i="1"/>
  <c r="I381" i="1"/>
  <c r="F382" i="1"/>
  <c r="G382" i="1"/>
  <c r="H382" i="1"/>
  <c r="I382" i="1"/>
  <c r="F383" i="1"/>
  <c r="G383" i="1"/>
  <c r="H383" i="1"/>
  <c r="I383" i="1"/>
  <c r="F384" i="1"/>
  <c r="G384" i="1"/>
  <c r="H384" i="1"/>
  <c r="I384" i="1"/>
  <c r="F385" i="1"/>
  <c r="G385" i="1"/>
  <c r="H385" i="1"/>
  <c r="I385" i="1"/>
  <c r="F386" i="1"/>
  <c r="G386" i="1"/>
  <c r="H386" i="1"/>
  <c r="I386" i="1"/>
  <c r="F387" i="1"/>
  <c r="G387" i="1"/>
  <c r="H387" i="1"/>
  <c r="I387" i="1"/>
  <c r="F388" i="1"/>
  <c r="G388" i="1"/>
  <c r="H388" i="1"/>
  <c r="I388" i="1"/>
  <c r="F389" i="1"/>
  <c r="G389" i="1"/>
  <c r="H389" i="1"/>
  <c r="I389" i="1"/>
  <c r="F390" i="1"/>
  <c r="G390" i="1"/>
  <c r="H390" i="1"/>
  <c r="I390" i="1"/>
  <c r="F391" i="1"/>
  <c r="G391" i="1"/>
  <c r="H391" i="1"/>
  <c r="I391" i="1"/>
  <c r="F392" i="1"/>
  <c r="G392" i="1"/>
  <c r="H392" i="1"/>
  <c r="I392" i="1"/>
  <c r="F393" i="1"/>
  <c r="G393" i="1"/>
  <c r="H393" i="1"/>
  <c r="I393" i="1"/>
  <c r="F394" i="1"/>
  <c r="G394" i="1"/>
  <c r="H394" i="1"/>
  <c r="I394" i="1"/>
  <c r="F395" i="1"/>
  <c r="G395" i="1"/>
  <c r="H395" i="1"/>
  <c r="I395" i="1"/>
  <c r="F396" i="1"/>
  <c r="G396" i="1"/>
  <c r="H396" i="1"/>
  <c r="I396" i="1"/>
  <c r="F397" i="1"/>
  <c r="G397" i="1"/>
  <c r="H397" i="1"/>
  <c r="I397" i="1"/>
  <c r="F398" i="1"/>
  <c r="G398" i="1"/>
  <c r="H398" i="1"/>
  <c r="I398" i="1"/>
  <c r="F399" i="1"/>
  <c r="G399" i="1"/>
  <c r="H399" i="1"/>
  <c r="I399" i="1"/>
  <c r="F400" i="1"/>
  <c r="G400" i="1"/>
  <c r="H400" i="1"/>
  <c r="I400" i="1"/>
  <c r="F401" i="1"/>
  <c r="G401" i="1"/>
  <c r="H401" i="1"/>
  <c r="I401" i="1"/>
  <c r="F402" i="1"/>
  <c r="G402" i="1"/>
  <c r="H402" i="1"/>
  <c r="I402" i="1"/>
  <c r="F403" i="1"/>
  <c r="G403" i="1"/>
  <c r="H403" i="1"/>
  <c r="I403" i="1"/>
  <c r="F404" i="1"/>
  <c r="G404" i="1"/>
  <c r="H404" i="1"/>
  <c r="I404" i="1"/>
  <c r="F405" i="1"/>
  <c r="G405" i="1"/>
  <c r="H405" i="1"/>
  <c r="I405" i="1"/>
  <c r="F406" i="1"/>
  <c r="G406" i="1"/>
  <c r="H406" i="1"/>
  <c r="I406" i="1"/>
  <c r="F407" i="1"/>
  <c r="G407" i="1"/>
  <c r="H407" i="1"/>
  <c r="I407" i="1"/>
  <c r="F408" i="1"/>
  <c r="G408" i="1"/>
  <c r="H408" i="1"/>
  <c r="I408" i="1"/>
  <c r="F409" i="1"/>
  <c r="G409" i="1"/>
  <c r="H409" i="1"/>
  <c r="I409" i="1"/>
  <c r="F410" i="1"/>
  <c r="G410" i="1"/>
  <c r="H410" i="1"/>
  <c r="I410" i="1"/>
  <c r="F411" i="1"/>
  <c r="G411" i="1"/>
  <c r="H411" i="1"/>
  <c r="I411" i="1"/>
  <c r="F412" i="1"/>
  <c r="G412" i="1"/>
  <c r="H412" i="1"/>
  <c r="I412" i="1"/>
  <c r="F413" i="1"/>
  <c r="G413" i="1"/>
  <c r="H413" i="1"/>
  <c r="I413" i="1"/>
  <c r="F414" i="1"/>
  <c r="G414" i="1"/>
  <c r="H414" i="1"/>
  <c r="I414" i="1"/>
  <c r="F415" i="1"/>
  <c r="G415" i="1"/>
  <c r="H415" i="1"/>
  <c r="I415" i="1"/>
  <c r="F416" i="1"/>
  <c r="G416" i="1"/>
  <c r="H416" i="1"/>
  <c r="I416" i="1"/>
  <c r="F417" i="1"/>
  <c r="G417" i="1"/>
  <c r="H417" i="1"/>
  <c r="I417" i="1"/>
  <c r="F418" i="1"/>
  <c r="G418" i="1"/>
  <c r="H418" i="1"/>
  <c r="I418" i="1"/>
  <c r="F419" i="1"/>
  <c r="G419" i="1"/>
  <c r="H419" i="1"/>
  <c r="I419" i="1"/>
  <c r="F420" i="1"/>
  <c r="G420" i="1"/>
  <c r="H420" i="1"/>
  <c r="I420" i="1"/>
  <c r="F421" i="1"/>
  <c r="G421" i="1"/>
  <c r="H421" i="1"/>
  <c r="I421" i="1"/>
  <c r="F358" i="1"/>
  <c r="G358" i="1"/>
  <c r="H358" i="1"/>
  <c r="I35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138" i="1"/>
  <c r="C343" i="1"/>
  <c r="D343" i="1"/>
  <c r="E343" i="1"/>
  <c r="C344" i="1"/>
  <c r="D344" i="1"/>
  <c r="E344" i="1"/>
  <c r="C345" i="1"/>
  <c r="D345" i="1"/>
  <c r="E345" i="1"/>
  <c r="C346" i="1"/>
  <c r="D346" i="1"/>
  <c r="E346" i="1"/>
  <c r="D283" i="1"/>
  <c r="C198" i="1"/>
  <c r="D198" i="1"/>
  <c r="F198" i="1"/>
  <c r="G198" i="1"/>
  <c r="H198" i="1"/>
  <c r="I198" i="1"/>
  <c r="C199" i="1"/>
  <c r="D199" i="1"/>
  <c r="F199" i="1"/>
  <c r="G199" i="1"/>
  <c r="H199" i="1"/>
  <c r="I199" i="1"/>
  <c r="C200" i="1"/>
  <c r="D200" i="1"/>
  <c r="F200" i="1"/>
  <c r="G200" i="1"/>
  <c r="H200" i="1"/>
  <c r="I200" i="1"/>
  <c r="C201" i="1"/>
  <c r="D201" i="1"/>
  <c r="F201" i="1"/>
  <c r="G201" i="1"/>
  <c r="H201" i="1"/>
  <c r="I201" i="1"/>
  <c r="F197" i="1"/>
  <c r="G197" i="1"/>
  <c r="H197" i="1"/>
  <c r="I197" i="1"/>
  <c r="D197" i="1"/>
  <c r="C197" i="1"/>
  <c r="C139" i="1"/>
  <c r="D284" i="1"/>
  <c r="E284" i="1"/>
  <c r="C140" i="1"/>
  <c r="D285" i="1"/>
  <c r="E285" i="1"/>
  <c r="C141" i="1"/>
  <c r="D286" i="1"/>
  <c r="E286" i="1"/>
  <c r="C142" i="1"/>
  <c r="D287" i="1"/>
  <c r="E287" i="1"/>
  <c r="C143" i="1"/>
  <c r="D288" i="1"/>
  <c r="E288" i="1"/>
  <c r="C144" i="1"/>
  <c r="D289" i="1"/>
  <c r="E289" i="1"/>
  <c r="C145" i="1"/>
  <c r="D290" i="1"/>
  <c r="E290" i="1"/>
  <c r="C146" i="1"/>
  <c r="D291" i="1"/>
  <c r="E291" i="1"/>
  <c r="C147" i="1"/>
  <c r="D292" i="1"/>
  <c r="E292" i="1"/>
  <c r="C148" i="1"/>
  <c r="D293" i="1"/>
  <c r="E293" i="1"/>
  <c r="C149" i="1"/>
  <c r="D294" i="1"/>
  <c r="E294" i="1"/>
  <c r="C150" i="1"/>
  <c r="D295" i="1"/>
  <c r="E295" i="1"/>
  <c r="C151" i="1"/>
  <c r="D296" i="1"/>
  <c r="E296" i="1"/>
  <c r="C152" i="1"/>
  <c r="D297" i="1"/>
  <c r="E297" i="1"/>
  <c r="C153" i="1"/>
  <c r="D298" i="1"/>
  <c r="E298" i="1"/>
  <c r="C154" i="1"/>
  <c r="D299" i="1"/>
  <c r="E299" i="1"/>
  <c r="C155" i="1"/>
  <c r="D300" i="1"/>
  <c r="E300" i="1"/>
  <c r="C156" i="1"/>
  <c r="D301" i="1"/>
  <c r="E301" i="1"/>
  <c r="C157" i="1"/>
  <c r="D302" i="1"/>
  <c r="E302" i="1"/>
  <c r="C158" i="1"/>
  <c r="D303" i="1"/>
  <c r="E303" i="1"/>
  <c r="C159" i="1"/>
  <c r="D304" i="1"/>
  <c r="E304" i="1"/>
  <c r="C160" i="1"/>
  <c r="D305" i="1"/>
  <c r="E305" i="1"/>
  <c r="C161" i="1"/>
  <c r="D306" i="1"/>
  <c r="E306" i="1"/>
  <c r="C162" i="1"/>
  <c r="D307" i="1"/>
  <c r="E307" i="1"/>
  <c r="C163" i="1"/>
  <c r="D308" i="1"/>
  <c r="E308" i="1"/>
  <c r="C164" i="1"/>
  <c r="D309" i="1"/>
  <c r="E309" i="1"/>
  <c r="C165" i="1"/>
  <c r="D310" i="1"/>
  <c r="E310" i="1"/>
  <c r="C166" i="1"/>
  <c r="D311" i="1"/>
  <c r="E311" i="1"/>
  <c r="C167" i="1"/>
  <c r="D312" i="1"/>
  <c r="E312" i="1"/>
  <c r="C168" i="1"/>
  <c r="D313" i="1"/>
  <c r="E313" i="1"/>
  <c r="C169" i="1"/>
  <c r="D314" i="1"/>
  <c r="E314" i="1"/>
  <c r="C170" i="1"/>
  <c r="D315" i="1"/>
  <c r="E315" i="1"/>
  <c r="C171" i="1"/>
  <c r="D316" i="1"/>
  <c r="E316" i="1"/>
  <c r="C172" i="1"/>
  <c r="D317" i="1"/>
  <c r="E317" i="1"/>
  <c r="C173" i="1"/>
  <c r="D318" i="1"/>
  <c r="E318" i="1"/>
  <c r="C174" i="1"/>
  <c r="D319" i="1"/>
  <c r="E319" i="1"/>
  <c r="C175" i="1"/>
  <c r="D320" i="1"/>
  <c r="E320" i="1"/>
  <c r="C176" i="1"/>
  <c r="D321" i="1"/>
  <c r="E321" i="1"/>
  <c r="C177" i="1"/>
  <c r="D322" i="1"/>
  <c r="E322" i="1"/>
  <c r="C178" i="1"/>
  <c r="D323" i="1"/>
  <c r="E323" i="1"/>
  <c r="C179" i="1"/>
  <c r="D324" i="1"/>
  <c r="E324" i="1"/>
  <c r="C180" i="1"/>
  <c r="D325" i="1"/>
  <c r="E325" i="1"/>
  <c r="C181" i="1"/>
  <c r="D326" i="1"/>
  <c r="E326" i="1"/>
  <c r="C182" i="1"/>
  <c r="D327" i="1"/>
  <c r="E327" i="1"/>
  <c r="C183" i="1"/>
  <c r="D328" i="1"/>
  <c r="E328" i="1"/>
  <c r="C184" i="1"/>
  <c r="D329" i="1"/>
  <c r="E329" i="1"/>
  <c r="C185" i="1"/>
  <c r="D330" i="1"/>
  <c r="E330" i="1"/>
  <c r="C186" i="1"/>
  <c r="D331" i="1"/>
  <c r="E331" i="1"/>
  <c r="C187" i="1"/>
  <c r="D332" i="1"/>
  <c r="E332" i="1"/>
  <c r="C188" i="1"/>
  <c r="D333" i="1"/>
  <c r="E333" i="1"/>
  <c r="C189" i="1"/>
  <c r="D334" i="1"/>
  <c r="E334" i="1"/>
  <c r="C190" i="1"/>
  <c r="D335" i="1"/>
  <c r="E335" i="1"/>
  <c r="C191" i="1"/>
  <c r="D336" i="1"/>
  <c r="E336" i="1"/>
  <c r="C192" i="1"/>
  <c r="D337" i="1"/>
  <c r="E337" i="1"/>
  <c r="C193" i="1"/>
  <c r="D338" i="1"/>
  <c r="E338" i="1"/>
  <c r="C194" i="1"/>
  <c r="D339" i="1"/>
  <c r="E339" i="1"/>
  <c r="C195" i="1"/>
  <c r="D340" i="1"/>
  <c r="E340" i="1"/>
  <c r="C196" i="1"/>
  <c r="D341" i="1"/>
  <c r="E341" i="1"/>
  <c r="D342" i="1"/>
  <c r="E342" i="1"/>
  <c r="E283" i="1"/>
  <c r="C138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D139" i="1"/>
  <c r="F139" i="1"/>
  <c r="G139" i="1"/>
  <c r="H139" i="1"/>
  <c r="I139" i="1"/>
  <c r="D140" i="1"/>
  <c r="F140" i="1"/>
  <c r="G140" i="1"/>
  <c r="H140" i="1"/>
  <c r="I140" i="1"/>
  <c r="D141" i="1"/>
  <c r="F141" i="1"/>
  <c r="G141" i="1"/>
  <c r="H141" i="1"/>
  <c r="I141" i="1"/>
  <c r="D142" i="1"/>
  <c r="F142" i="1"/>
  <c r="G142" i="1"/>
  <c r="H142" i="1"/>
  <c r="I142" i="1"/>
  <c r="D143" i="1"/>
  <c r="F143" i="1"/>
  <c r="G143" i="1"/>
  <c r="H143" i="1"/>
  <c r="I143" i="1"/>
  <c r="D144" i="1"/>
  <c r="F144" i="1"/>
  <c r="G144" i="1"/>
  <c r="H144" i="1"/>
  <c r="I144" i="1"/>
  <c r="D145" i="1"/>
  <c r="F145" i="1"/>
  <c r="G145" i="1"/>
  <c r="H145" i="1"/>
  <c r="I145" i="1"/>
  <c r="D146" i="1"/>
  <c r="F146" i="1"/>
  <c r="G146" i="1"/>
  <c r="H146" i="1"/>
  <c r="I146" i="1"/>
  <c r="D147" i="1"/>
  <c r="F147" i="1"/>
  <c r="G147" i="1"/>
  <c r="H147" i="1"/>
  <c r="I147" i="1"/>
  <c r="D148" i="1"/>
  <c r="F148" i="1"/>
  <c r="G148" i="1"/>
  <c r="H148" i="1"/>
  <c r="I148" i="1"/>
  <c r="D149" i="1"/>
  <c r="F149" i="1"/>
  <c r="G149" i="1"/>
  <c r="H149" i="1"/>
  <c r="I149" i="1"/>
  <c r="D150" i="1"/>
  <c r="F150" i="1"/>
  <c r="G150" i="1"/>
  <c r="H150" i="1"/>
  <c r="I150" i="1"/>
  <c r="D151" i="1"/>
  <c r="F151" i="1"/>
  <c r="G151" i="1"/>
  <c r="H151" i="1"/>
  <c r="I151" i="1"/>
  <c r="D152" i="1"/>
  <c r="F152" i="1"/>
  <c r="G152" i="1"/>
  <c r="H152" i="1"/>
  <c r="I152" i="1"/>
  <c r="D153" i="1"/>
  <c r="F153" i="1"/>
  <c r="G153" i="1"/>
  <c r="H153" i="1"/>
  <c r="I153" i="1"/>
  <c r="D154" i="1"/>
  <c r="F154" i="1"/>
  <c r="G154" i="1"/>
  <c r="H154" i="1"/>
  <c r="I154" i="1"/>
  <c r="D155" i="1"/>
  <c r="F155" i="1"/>
  <c r="G155" i="1"/>
  <c r="H155" i="1"/>
  <c r="I155" i="1"/>
  <c r="D156" i="1"/>
  <c r="F156" i="1"/>
  <c r="G156" i="1"/>
  <c r="H156" i="1"/>
  <c r="I156" i="1"/>
  <c r="D157" i="1"/>
  <c r="F157" i="1"/>
  <c r="G157" i="1"/>
  <c r="H157" i="1"/>
  <c r="I157" i="1"/>
  <c r="D158" i="1"/>
  <c r="F158" i="1"/>
  <c r="G158" i="1"/>
  <c r="H158" i="1"/>
  <c r="I158" i="1"/>
  <c r="D159" i="1"/>
  <c r="F159" i="1"/>
  <c r="G159" i="1"/>
  <c r="H159" i="1"/>
  <c r="I159" i="1"/>
  <c r="D160" i="1"/>
  <c r="F160" i="1"/>
  <c r="G160" i="1"/>
  <c r="H160" i="1"/>
  <c r="I160" i="1"/>
  <c r="D161" i="1"/>
  <c r="F161" i="1"/>
  <c r="G161" i="1"/>
  <c r="H161" i="1"/>
  <c r="I161" i="1"/>
  <c r="D162" i="1"/>
  <c r="F162" i="1"/>
  <c r="G162" i="1"/>
  <c r="H162" i="1"/>
  <c r="I162" i="1"/>
  <c r="D163" i="1"/>
  <c r="F163" i="1"/>
  <c r="G163" i="1"/>
  <c r="H163" i="1"/>
  <c r="I163" i="1"/>
  <c r="D164" i="1"/>
  <c r="F164" i="1"/>
  <c r="G164" i="1"/>
  <c r="H164" i="1"/>
  <c r="I164" i="1"/>
  <c r="D165" i="1"/>
  <c r="F165" i="1"/>
  <c r="G165" i="1"/>
  <c r="H165" i="1"/>
  <c r="I165" i="1"/>
  <c r="D166" i="1"/>
  <c r="F166" i="1"/>
  <c r="G166" i="1"/>
  <c r="H166" i="1"/>
  <c r="I166" i="1"/>
  <c r="D167" i="1"/>
  <c r="F167" i="1"/>
  <c r="G167" i="1"/>
  <c r="H167" i="1"/>
  <c r="I167" i="1"/>
  <c r="D168" i="1"/>
  <c r="F168" i="1"/>
  <c r="G168" i="1"/>
  <c r="H168" i="1"/>
  <c r="I168" i="1"/>
  <c r="D169" i="1"/>
  <c r="F169" i="1"/>
  <c r="G169" i="1"/>
  <c r="H169" i="1"/>
  <c r="I169" i="1"/>
  <c r="D170" i="1"/>
  <c r="F170" i="1"/>
  <c r="G170" i="1"/>
  <c r="H170" i="1"/>
  <c r="I170" i="1"/>
  <c r="D171" i="1"/>
  <c r="F171" i="1"/>
  <c r="G171" i="1"/>
  <c r="H171" i="1"/>
  <c r="I171" i="1"/>
  <c r="D172" i="1"/>
  <c r="F172" i="1"/>
  <c r="G172" i="1"/>
  <c r="H172" i="1"/>
  <c r="I172" i="1"/>
  <c r="D173" i="1"/>
  <c r="F173" i="1"/>
  <c r="G173" i="1"/>
  <c r="H173" i="1"/>
  <c r="I173" i="1"/>
  <c r="D174" i="1"/>
  <c r="F174" i="1"/>
  <c r="G174" i="1"/>
  <c r="H174" i="1"/>
  <c r="I174" i="1"/>
  <c r="D175" i="1"/>
  <c r="F175" i="1"/>
  <c r="G175" i="1"/>
  <c r="H175" i="1"/>
  <c r="I175" i="1"/>
  <c r="D176" i="1"/>
  <c r="F176" i="1"/>
  <c r="G176" i="1"/>
  <c r="H176" i="1"/>
  <c r="I176" i="1"/>
  <c r="D177" i="1"/>
  <c r="F177" i="1"/>
  <c r="G177" i="1"/>
  <c r="H177" i="1"/>
  <c r="I177" i="1"/>
  <c r="D178" i="1"/>
  <c r="F178" i="1"/>
  <c r="G178" i="1"/>
  <c r="H178" i="1"/>
  <c r="I178" i="1"/>
  <c r="D179" i="1"/>
  <c r="F179" i="1"/>
  <c r="G179" i="1"/>
  <c r="H179" i="1"/>
  <c r="I179" i="1"/>
  <c r="D180" i="1"/>
  <c r="F180" i="1"/>
  <c r="G180" i="1"/>
  <c r="H180" i="1"/>
  <c r="I180" i="1"/>
  <c r="D181" i="1"/>
  <c r="F181" i="1"/>
  <c r="G181" i="1"/>
  <c r="H181" i="1"/>
  <c r="I181" i="1"/>
  <c r="D182" i="1"/>
  <c r="F182" i="1"/>
  <c r="G182" i="1"/>
  <c r="H182" i="1"/>
  <c r="I182" i="1"/>
  <c r="D183" i="1"/>
  <c r="F183" i="1"/>
  <c r="G183" i="1"/>
  <c r="H183" i="1"/>
  <c r="I183" i="1"/>
  <c r="D184" i="1"/>
  <c r="F184" i="1"/>
  <c r="G184" i="1"/>
  <c r="H184" i="1"/>
  <c r="I184" i="1"/>
  <c r="D185" i="1"/>
  <c r="F185" i="1"/>
  <c r="G185" i="1"/>
  <c r="H185" i="1"/>
  <c r="I185" i="1"/>
  <c r="D186" i="1"/>
  <c r="F186" i="1"/>
  <c r="G186" i="1"/>
  <c r="H186" i="1"/>
  <c r="I186" i="1"/>
  <c r="D187" i="1"/>
  <c r="F187" i="1"/>
  <c r="G187" i="1"/>
  <c r="H187" i="1"/>
  <c r="I187" i="1"/>
  <c r="D188" i="1"/>
  <c r="F188" i="1"/>
  <c r="G188" i="1"/>
  <c r="H188" i="1"/>
  <c r="I188" i="1"/>
  <c r="D189" i="1"/>
  <c r="F189" i="1"/>
  <c r="G189" i="1"/>
  <c r="H189" i="1"/>
  <c r="I189" i="1"/>
  <c r="D190" i="1"/>
  <c r="F190" i="1"/>
  <c r="G190" i="1"/>
  <c r="H190" i="1"/>
  <c r="I190" i="1"/>
  <c r="D191" i="1"/>
  <c r="F191" i="1"/>
  <c r="G191" i="1"/>
  <c r="H191" i="1"/>
  <c r="I191" i="1"/>
  <c r="D192" i="1"/>
  <c r="F192" i="1"/>
  <c r="G192" i="1"/>
  <c r="H192" i="1"/>
  <c r="I192" i="1"/>
  <c r="D193" i="1"/>
  <c r="F193" i="1"/>
  <c r="G193" i="1"/>
  <c r="H193" i="1"/>
  <c r="I193" i="1"/>
  <c r="D194" i="1"/>
  <c r="F194" i="1"/>
  <c r="G194" i="1"/>
  <c r="H194" i="1"/>
  <c r="I194" i="1"/>
  <c r="D195" i="1"/>
  <c r="F195" i="1"/>
  <c r="G195" i="1"/>
  <c r="H195" i="1"/>
  <c r="I195" i="1"/>
  <c r="D196" i="1"/>
  <c r="F196" i="1"/>
  <c r="G196" i="1"/>
  <c r="H196" i="1"/>
  <c r="I196" i="1"/>
  <c r="D138" i="1"/>
  <c r="F138" i="1"/>
  <c r="G138" i="1"/>
  <c r="H138" i="1"/>
  <c r="I138" i="1"/>
</calcChain>
</file>

<file path=xl/sharedStrings.xml><?xml version="1.0" encoding="utf-8"?>
<sst xmlns="http://schemas.openxmlformats.org/spreadsheetml/2006/main" count="486" uniqueCount="36">
  <si>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</si>
  <si>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</si>
  <si>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</si>
  <si>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</si>
  <si>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</si>
  <si>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</si>
  <si>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</si>
  <si>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</si>
  <si>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</si>
  <si>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</si>
  <si>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</si>
  <si>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</si>
  <si>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T.I.</t>
  </si>
  <si>
    <t>Apprendistato</t>
  </si>
  <si>
    <t>Stagionali</t>
  </si>
  <si>
    <t>Lavoro intermittente</t>
  </si>
  <si>
    <t>in Somministrazione</t>
  </si>
  <si>
    <t>T.D.</t>
  </si>
  <si>
    <t>da T.D. a T.I.</t>
  </si>
  <si>
    <t>da Somministrazione a T.I.</t>
  </si>
  <si>
    <t>da Intermittenti a T.I.</t>
  </si>
  <si>
    <t>da Apprendisti a T.I.</t>
  </si>
  <si>
    <t>Attivazioni nette e Trasformazioni a T.I.</t>
  </si>
  <si>
    <t>Attivazioni nette a T.I.</t>
  </si>
  <si>
    <t>Trasformazioni a T.I.</t>
  </si>
  <si>
    <t>da Stagionali a T.I.</t>
  </si>
  <si>
    <t>T.I.+T.D.</t>
  </si>
  <si>
    <t xml:space="preserve">a termine </t>
  </si>
  <si>
    <t>Trasformazioni  T.I.</t>
  </si>
  <si>
    <t>Attivazioni nette a T.I. + Trasformazioni a T.I.</t>
  </si>
  <si>
    <t>Attivazioni nette a T.D. - Trasformazioni da T.I. da T.D.</t>
  </si>
  <si>
    <t>Att. Nette di Stagionali, Somministrati, Intermittenti, Apprendistato - Trasformazioni a T.I. da queste tipologie</t>
  </si>
  <si>
    <t>Attivazioni nette Apprendistato</t>
  </si>
  <si>
    <t>Attivazioni nette Stagionali</t>
  </si>
  <si>
    <t>Attivazioni nette in Somministrazione</t>
  </si>
  <si>
    <t>Attivazioni nette Lavoro intermittente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</si>
</sst>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Arial"/>
    </font>
    <font>
      <b/>
      <sz val="11"/>
      <color theme="0"/>
      <name val="Arial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9" fillId="33" borderId="0" xfId="0" applyFont="1" applyFill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25" fillId="36" borderId="10" xfId="0" applyFont="1" applyFill="1" applyBorder="1" applyAlignment="1">
      <alignment horizontal="center"/>
    </xf>
    <xf numFmtId="0" fontId="0" fillId="33" borderId="0" xfId="0" applyFill="1"/>
    <xf numFmtId="164" fontId="19" fillId="34" borderId="10" xfId="50" applyNumberFormat="1" applyFont="1" applyFill="1" applyBorder="1" applyAlignment="1">
      <alignment horizontal="center"/>
    </xf>
    <xf numFmtId="164" fontId="19" fillId="33" borderId="10" xfId="50" applyNumberFormat="1" applyFont="1" applyFill="1" applyBorder="1" applyAlignment="1">
      <alignment horizontal="center"/>
    </xf>
    <xf numFmtId="164" fontId="20" fillId="35" borderId="10" xfId="50" applyNumberFormat="1" applyFont="1" applyFill="1" applyBorder="1" applyAlignment="1">
      <alignment horizontal="center" vertical="center" wrapText="1"/>
    </xf>
    <xf numFmtId="164" fontId="20" fillId="37" borderId="10" xfId="5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/>
    </xf>
    <xf numFmtId="164" fontId="19" fillId="33" borderId="0" xfId="0" applyNumberFormat="1" applyFont="1" applyFill="1" applyAlignment="1">
      <alignment horizontal="center"/>
    </xf>
    <xf numFmtId="164" fontId="19" fillId="33" borderId="10" xfId="0" applyNumberFormat="1" applyFont="1" applyFill="1" applyBorder="1" applyAlignment="1">
      <alignment horizontal="center"/>
    </xf>
    <xf numFmtId="0" fontId="24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/>
    </xf>
    <xf numFmtId="0" fontId="24" fillId="34" borderId="10" xfId="0" applyFont="1" applyFill="1" applyBorder="1" applyAlignment="1">
      <alignment horizontal="center" vertical="center"/>
    </xf>
    <xf numFmtId="0" fontId="25" fillId="36" borderId="0" xfId="0" applyFont="1" applyFill="1" applyBorder="1" applyAlignment="1">
      <alignment horizontal="center" vertical="center" wrapText="1"/>
    </xf>
    <xf numFmtId="0" fontId="25" fillId="36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</cellXfs>
  <cellStyles count="51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50" builtinId="3"/>
    <cellStyle name="Neutrale" xfId="8" builtinId="28" customBuiltin="1"/>
    <cellStyle name="Normale" xfId="0" builtinId="0"/>
    <cellStyle name="Normale 2" xfId="42"/>
    <cellStyle name="Normale 3" xfId="43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3200"/>
              <a:t>Nuove Assunzioni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1329381397128901E-2"/>
          <c:y val="2.8587478394468999E-2"/>
          <c:w val="0.92350343487312303"/>
          <c:h val="0.78756753728954598"/>
        </c:manualLayout>
      </c:layout>
      <c:lineChart>
        <c:grouping val="standard"/>
        <c:varyColors val="0"/>
        <c:ser>
          <c:idx val="0"/>
          <c:order val="0"/>
          <c:tx>
            <c:strRef>
              <c:f>'ASS CESS TRASF'!$C$4</c:f>
              <c:strCache>
                <c:ptCount val="1"/>
                <c:pt idx="0">
                  <c:v>T.I.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TRASF'!$A$5:$B$68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TRASF'!$C$5:$C$68</c:f>
              <c:numCache>
                <c:formatCode>_-* #,##0_-;\-* #,##0_-;_-* "-"??_-;_-@_-</c:formatCode>
                <c:ptCount val="64"/>
                <c:pt idx="0">
                  <c:v>149951</c:v>
                </c:pt>
                <c:pt idx="1">
                  <c:v>99368</c:v>
                </c:pt>
                <c:pt idx="2">
                  <c:v>105671</c:v>
                </c:pt>
                <c:pt idx="3">
                  <c:v>108723</c:v>
                </c:pt>
                <c:pt idx="4">
                  <c:v>103010</c:v>
                </c:pt>
                <c:pt idx="5">
                  <c:v>103916</c:v>
                </c:pt>
                <c:pt idx="6">
                  <c:v>102353</c:v>
                </c:pt>
                <c:pt idx="7">
                  <c:v>53286</c:v>
                </c:pt>
                <c:pt idx="8">
                  <c:v>120205</c:v>
                </c:pt>
                <c:pt idx="9">
                  <c:v>111455</c:v>
                </c:pt>
                <c:pt idx="10">
                  <c:v>85823</c:v>
                </c:pt>
                <c:pt idx="11">
                  <c:v>72408</c:v>
                </c:pt>
                <c:pt idx="12">
                  <c:v>171431</c:v>
                </c:pt>
                <c:pt idx="13">
                  <c:v>136182</c:v>
                </c:pt>
                <c:pt idx="14">
                  <c:v>161813</c:v>
                </c:pt>
                <c:pt idx="15">
                  <c:v>171450</c:v>
                </c:pt>
                <c:pt idx="16">
                  <c:v>153996</c:v>
                </c:pt>
                <c:pt idx="17">
                  <c:v>148319</c:v>
                </c:pt>
                <c:pt idx="18">
                  <c:v>139897</c:v>
                </c:pt>
                <c:pt idx="19">
                  <c:v>74174</c:v>
                </c:pt>
                <c:pt idx="20">
                  <c:v>164378</c:v>
                </c:pt>
                <c:pt idx="21">
                  <c:v>161713</c:v>
                </c:pt>
                <c:pt idx="22">
                  <c:v>152211</c:v>
                </c:pt>
                <c:pt idx="23">
                  <c:v>321583</c:v>
                </c:pt>
                <c:pt idx="24">
                  <c:v>120402</c:v>
                </c:pt>
                <c:pt idx="25">
                  <c:v>101557</c:v>
                </c:pt>
                <c:pt idx="26">
                  <c:v>105165</c:v>
                </c:pt>
                <c:pt idx="27">
                  <c:v>109512</c:v>
                </c:pt>
                <c:pt idx="28">
                  <c:v>108930</c:v>
                </c:pt>
                <c:pt idx="29">
                  <c:v>102146</c:v>
                </c:pt>
                <c:pt idx="30">
                  <c:v>97940</c:v>
                </c:pt>
                <c:pt idx="31">
                  <c:v>53914</c:v>
                </c:pt>
                <c:pt idx="32">
                  <c:v>116468</c:v>
                </c:pt>
                <c:pt idx="33">
                  <c:v>114076</c:v>
                </c:pt>
                <c:pt idx="34">
                  <c:v>97177</c:v>
                </c:pt>
                <c:pt idx="35">
                  <c:v>108826</c:v>
                </c:pt>
                <c:pt idx="36">
                  <c:v>118642</c:v>
                </c:pt>
                <c:pt idx="37">
                  <c:v>91978</c:v>
                </c:pt>
                <c:pt idx="38">
                  <c:v>108008</c:v>
                </c:pt>
                <c:pt idx="39">
                  <c:v>107780</c:v>
                </c:pt>
                <c:pt idx="40">
                  <c:v>106005</c:v>
                </c:pt>
                <c:pt idx="41">
                  <c:v>97841</c:v>
                </c:pt>
                <c:pt idx="42">
                  <c:v>95813</c:v>
                </c:pt>
                <c:pt idx="43">
                  <c:v>52459</c:v>
                </c:pt>
                <c:pt idx="44">
                  <c:v>110981</c:v>
                </c:pt>
                <c:pt idx="45">
                  <c:v>105622</c:v>
                </c:pt>
                <c:pt idx="46">
                  <c:v>86352</c:v>
                </c:pt>
                <c:pt idx="47">
                  <c:v>58194</c:v>
                </c:pt>
                <c:pt idx="48">
                  <c:v>147189</c:v>
                </c:pt>
                <c:pt idx="49">
                  <c:v>101282</c:v>
                </c:pt>
                <c:pt idx="50">
                  <c:v>104798</c:v>
                </c:pt>
                <c:pt idx="51">
                  <c:v>109889</c:v>
                </c:pt>
                <c:pt idx="52">
                  <c:v>107290</c:v>
                </c:pt>
                <c:pt idx="53">
                  <c:v>98841</c:v>
                </c:pt>
                <c:pt idx="54">
                  <c:v>98704</c:v>
                </c:pt>
                <c:pt idx="55">
                  <c:v>59265</c:v>
                </c:pt>
                <c:pt idx="56">
                  <c:v>126984</c:v>
                </c:pt>
                <c:pt idx="57">
                  <c:v>120208</c:v>
                </c:pt>
                <c:pt idx="58">
                  <c:v>101456</c:v>
                </c:pt>
                <c:pt idx="59">
                  <c:v>75982</c:v>
                </c:pt>
                <c:pt idx="60">
                  <c:v>181593</c:v>
                </c:pt>
                <c:pt idx="61">
                  <c:v>111004</c:v>
                </c:pt>
                <c:pt idx="62">
                  <c:v>112905</c:v>
                </c:pt>
                <c:pt idx="63">
                  <c:v>96094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2-4A2E-94AA-879B6DAEC763}"/>
            </c:ext>
          </c:extLst>
        </c:ser>
        <c:ser>
          <c:idx val="1"/>
          <c:order val="1"/>
          <c:tx>
            <c:strRef>
              <c:f>'ASS CESS TRASF'!$D$4</c:f>
              <c:strCache>
                <c:ptCount val="1"/>
                <c:pt idx="0">
                  <c:v>T.D.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'ASS CESS TRASF'!$A$5:$B$68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TRASF'!$D$5:$D$68</c:f>
              <c:numCache>
                <c:formatCode>_-* #,##0_-;\-* #,##0_-;_-* "-"??_-;_-@_-</c:formatCode>
                <c:ptCount val="64"/>
                <c:pt idx="0">
                  <c:v>203248</c:v>
                </c:pt>
                <c:pt idx="1">
                  <c:v>167928</c:v>
                </c:pt>
                <c:pt idx="2">
                  <c:v>188845</c:v>
                </c:pt>
                <c:pt idx="3">
                  <c:v>211908</c:v>
                </c:pt>
                <c:pt idx="4">
                  <c:v>212198</c:v>
                </c:pt>
                <c:pt idx="5">
                  <c:v>238981</c:v>
                </c:pt>
                <c:pt idx="6">
                  <c:v>224605</c:v>
                </c:pt>
                <c:pt idx="7">
                  <c:v>130707</c:v>
                </c:pt>
                <c:pt idx="8">
                  <c:v>242121</c:v>
                </c:pt>
                <c:pt idx="9">
                  <c:v>209450</c:v>
                </c:pt>
                <c:pt idx="10">
                  <c:v>174766</c:v>
                </c:pt>
                <c:pt idx="11">
                  <c:v>148754</c:v>
                </c:pt>
                <c:pt idx="12">
                  <c:v>198775</c:v>
                </c:pt>
                <c:pt idx="13">
                  <c:v>156934</c:v>
                </c:pt>
                <c:pt idx="14">
                  <c:v>177851</c:v>
                </c:pt>
                <c:pt idx="15">
                  <c:v>203833</c:v>
                </c:pt>
                <c:pt idx="16">
                  <c:v>217260</c:v>
                </c:pt>
                <c:pt idx="17">
                  <c:v>255660</c:v>
                </c:pt>
                <c:pt idx="18">
                  <c:v>231655</c:v>
                </c:pt>
                <c:pt idx="19">
                  <c:v>132417</c:v>
                </c:pt>
                <c:pt idx="20">
                  <c:v>235449</c:v>
                </c:pt>
                <c:pt idx="21">
                  <c:v>212745</c:v>
                </c:pt>
                <c:pt idx="22">
                  <c:v>184281</c:v>
                </c:pt>
                <c:pt idx="23">
                  <c:v>151373</c:v>
                </c:pt>
                <c:pt idx="24">
                  <c:v>187899</c:v>
                </c:pt>
                <c:pt idx="25">
                  <c:v>167268</c:v>
                </c:pt>
                <c:pt idx="26">
                  <c:v>192326</c:v>
                </c:pt>
                <c:pt idx="27">
                  <c:v>212996</c:v>
                </c:pt>
                <c:pt idx="28">
                  <c:v>233220</c:v>
                </c:pt>
                <c:pt idx="29">
                  <c:v>269268</c:v>
                </c:pt>
                <c:pt idx="30">
                  <c:v>252934</c:v>
                </c:pt>
                <c:pt idx="31">
                  <c:v>148196</c:v>
                </c:pt>
                <c:pt idx="32">
                  <c:v>262128</c:v>
                </c:pt>
                <c:pt idx="33">
                  <c:v>248940</c:v>
                </c:pt>
                <c:pt idx="34">
                  <c:v>223845</c:v>
                </c:pt>
                <c:pt idx="35">
                  <c:v>185746</c:v>
                </c:pt>
                <c:pt idx="36">
                  <c:v>222212</c:v>
                </c:pt>
                <c:pt idx="37">
                  <c:v>196546</c:v>
                </c:pt>
                <c:pt idx="38">
                  <c:v>252548</c:v>
                </c:pt>
                <c:pt idx="39">
                  <c:v>284104</c:v>
                </c:pt>
                <c:pt idx="40">
                  <c:v>292998</c:v>
                </c:pt>
                <c:pt idx="41">
                  <c:v>340529</c:v>
                </c:pt>
                <c:pt idx="42">
                  <c:v>312005</c:v>
                </c:pt>
                <c:pt idx="43">
                  <c:v>190176</c:v>
                </c:pt>
                <c:pt idx="44">
                  <c:v>333856</c:v>
                </c:pt>
                <c:pt idx="45">
                  <c:v>309928</c:v>
                </c:pt>
                <c:pt idx="46">
                  <c:v>266854</c:v>
                </c:pt>
                <c:pt idx="47">
                  <c:v>221675</c:v>
                </c:pt>
                <c:pt idx="48">
                  <c:v>293016</c:v>
                </c:pt>
                <c:pt idx="49">
                  <c:v>236024</c:v>
                </c:pt>
                <c:pt idx="50">
                  <c:v>267752</c:v>
                </c:pt>
                <c:pt idx="51">
                  <c:v>293419</c:v>
                </c:pt>
                <c:pt idx="52">
                  <c:v>321202</c:v>
                </c:pt>
                <c:pt idx="53">
                  <c:v>371508</c:v>
                </c:pt>
                <c:pt idx="54">
                  <c:v>335774</c:v>
                </c:pt>
                <c:pt idx="55">
                  <c:v>193603</c:v>
                </c:pt>
                <c:pt idx="56">
                  <c:v>339699</c:v>
                </c:pt>
                <c:pt idx="57">
                  <c:v>325149</c:v>
                </c:pt>
                <c:pt idx="58">
                  <c:v>256682</c:v>
                </c:pt>
                <c:pt idx="59">
                  <c:v>218441</c:v>
                </c:pt>
                <c:pt idx="60">
                  <c:v>274056</c:v>
                </c:pt>
                <c:pt idx="61">
                  <c:v>228030</c:v>
                </c:pt>
                <c:pt idx="62">
                  <c:v>247093</c:v>
                </c:pt>
                <c:pt idx="63">
                  <c:v>240993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2-4A2E-94AA-879B6DAEC763}"/>
            </c:ext>
          </c:extLst>
        </c:ser>
        <c:ser>
          <c:idx val="2"/>
          <c:order val="2"/>
          <c:tx>
            <c:strRef>
              <c:f>'ASS CESS TRASF'!$E$4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TRASF'!$A$5:$B$68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TRASF'!$E$5:$E$68</c:f>
              <c:numCache>
                <c:formatCode>_-* #,##0_-;\-* #,##0_-;_-* "-"??_-;_-@_-</c:formatCode>
                <c:ptCount val="64"/>
                <c:pt idx="0">
                  <c:v>20280</c:v>
                </c:pt>
                <c:pt idx="1">
                  <c:v>17721</c:v>
                </c:pt>
                <c:pt idx="2">
                  <c:v>20009</c:v>
                </c:pt>
                <c:pt idx="3">
                  <c:v>20876</c:v>
                </c:pt>
                <c:pt idx="4">
                  <c:v>20048</c:v>
                </c:pt>
                <c:pt idx="5">
                  <c:v>23514</c:v>
                </c:pt>
                <c:pt idx="6">
                  <c:v>20682</c:v>
                </c:pt>
                <c:pt idx="7">
                  <c:v>9744</c:v>
                </c:pt>
                <c:pt idx="8">
                  <c:v>22153</c:v>
                </c:pt>
                <c:pt idx="9">
                  <c:v>22258</c:v>
                </c:pt>
                <c:pt idx="10">
                  <c:v>16131</c:v>
                </c:pt>
                <c:pt idx="11">
                  <c:v>11359</c:v>
                </c:pt>
                <c:pt idx="12">
                  <c:v>17845</c:v>
                </c:pt>
                <c:pt idx="13">
                  <c:v>15143</c:v>
                </c:pt>
                <c:pt idx="14">
                  <c:v>15680</c:v>
                </c:pt>
                <c:pt idx="15">
                  <c:v>15717</c:v>
                </c:pt>
                <c:pt idx="16">
                  <c:v>15046</c:v>
                </c:pt>
                <c:pt idx="17">
                  <c:v>16906</c:v>
                </c:pt>
                <c:pt idx="18">
                  <c:v>15602</c:v>
                </c:pt>
                <c:pt idx="19">
                  <c:v>7145</c:v>
                </c:pt>
                <c:pt idx="20">
                  <c:v>15842</c:v>
                </c:pt>
                <c:pt idx="21">
                  <c:v>15916</c:v>
                </c:pt>
                <c:pt idx="22">
                  <c:v>13860</c:v>
                </c:pt>
                <c:pt idx="23">
                  <c:v>11617</c:v>
                </c:pt>
                <c:pt idx="24">
                  <c:v>16458</c:v>
                </c:pt>
                <c:pt idx="25">
                  <c:v>15428</c:v>
                </c:pt>
                <c:pt idx="26">
                  <c:v>18087</c:v>
                </c:pt>
                <c:pt idx="27">
                  <c:v>19707</c:v>
                </c:pt>
                <c:pt idx="28">
                  <c:v>20626</c:v>
                </c:pt>
                <c:pt idx="29">
                  <c:v>22714</c:v>
                </c:pt>
                <c:pt idx="30">
                  <c:v>19966</c:v>
                </c:pt>
                <c:pt idx="31">
                  <c:v>10292</c:v>
                </c:pt>
                <c:pt idx="32">
                  <c:v>22783</c:v>
                </c:pt>
                <c:pt idx="33">
                  <c:v>25339</c:v>
                </c:pt>
                <c:pt idx="34">
                  <c:v>21895</c:v>
                </c:pt>
                <c:pt idx="35">
                  <c:v>20687</c:v>
                </c:pt>
                <c:pt idx="36">
                  <c:v>20341</c:v>
                </c:pt>
                <c:pt idx="37">
                  <c:v>20371</c:v>
                </c:pt>
                <c:pt idx="38">
                  <c:v>25848</c:v>
                </c:pt>
                <c:pt idx="39">
                  <c:v>26239</c:v>
                </c:pt>
                <c:pt idx="40">
                  <c:v>25488</c:v>
                </c:pt>
                <c:pt idx="41">
                  <c:v>27637</c:v>
                </c:pt>
                <c:pt idx="42">
                  <c:v>24585</c:v>
                </c:pt>
                <c:pt idx="43">
                  <c:v>13030</c:v>
                </c:pt>
                <c:pt idx="44">
                  <c:v>28987</c:v>
                </c:pt>
                <c:pt idx="45">
                  <c:v>30377</c:v>
                </c:pt>
                <c:pt idx="46">
                  <c:v>24733</c:v>
                </c:pt>
                <c:pt idx="47">
                  <c:v>18065</c:v>
                </c:pt>
                <c:pt idx="48">
                  <c:v>27886</c:v>
                </c:pt>
                <c:pt idx="49">
                  <c:v>25043</c:v>
                </c:pt>
                <c:pt idx="50">
                  <c:v>28262</c:v>
                </c:pt>
                <c:pt idx="51">
                  <c:v>27719</c:v>
                </c:pt>
                <c:pt idx="52">
                  <c:v>28305</c:v>
                </c:pt>
                <c:pt idx="53">
                  <c:v>29790</c:v>
                </c:pt>
                <c:pt idx="54">
                  <c:v>27245</c:v>
                </c:pt>
                <c:pt idx="55">
                  <c:v>14676</c:v>
                </c:pt>
                <c:pt idx="56">
                  <c:v>32453</c:v>
                </c:pt>
                <c:pt idx="57">
                  <c:v>34327</c:v>
                </c:pt>
                <c:pt idx="58">
                  <c:v>27335</c:v>
                </c:pt>
                <c:pt idx="59">
                  <c:v>19486</c:v>
                </c:pt>
                <c:pt idx="60">
                  <c:v>30993</c:v>
                </c:pt>
                <c:pt idx="61">
                  <c:v>26547</c:v>
                </c:pt>
                <c:pt idx="62">
                  <c:v>29163</c:v>
                </c:pt>
                <c:pt idx="63">
                  <c:v>27650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2-4A2E-94AA-879B6DAEC763}"/>
            </c:ext>
          </c:extLst>
        </c:ser>
        <c:ser>
          <c:idx val="3"/>
          <c:order val="3"/>
          <c:tx>
            <c:strRef>
              <c:f>'ASS CESS TRASF'!$F$4</c:f>
              <c:strCache>
                <c:ptCount val="1"/>
                <c:pt idx="0">
                  <c:v>Stagionali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TRASF'!$A$5:$B$68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TRASF'!$F$5:$F$68</c:f>
              <c:numCache>
                <c:formatCode>_-* #,##0_-;\-* #,##0_-;_-* "-"??_-;_-@_-</c:formatCode>
                <c:ptCount val="64"/>
                <c:pt idx="0">
                  <c:v>14705</c:v>
                </c:pt>
                <c:pt idx="1">
                  <c:v>13434</c:v>
                </c:pt>
                <c:pt idx="2">
                  <c:v>31193</c:v>
                </c:pt>
                <c:pt idx="3">
                  <c:v>75634</c:v>
                </c:pt>
                <c:pt idx="4">
                  <c:v>65170</c:v>
                </c:pt>
                <c:pt idx="5">
                  <c:v>107890</c:v>
                </c:pt>
                <c:pt idx="6">
                  <c:v>65600</c:v>
                </c:pt>
                <c:pt idx="7">
                  <c:v>31300</c:v>
                </c:pt>
                <c:pt idx="8">
                  <c:v>20515</c:v>
                </c:pt>
                <c:pt idx="9">
                  <c:v>17567</c:v>
                </c:pt>
                <c:pt idx="10">
                  <c:v>15859</c:v>
                </c:pt>
                <c:pt idx="11">
                  <c:v>49805</c:v>
                </c:pt>
                <c:pt idx="12">
                  <c:v>19476</c:v>
                </c:pt>
                <c:pt idx="13">
                  <c:v>16458</c:v>
                </c:pt>
                <c:pt idx="14">
                  <c:v>38475</c:v>
                </c:pt>
                <c:pt idx="15">
                  <c:v>69025</c:v>
                </c:pt>
                <c:pt idx="16">
                  <c:v>80646</c:v>
                </c:pt>
                <c:pt idx="17">
                  <c:v>105780</c:v>
                </c:pt>
                <c:pt idx="18">
                  <c:v>75956</c:v>
                </c:pt>
                <c:pt idx="19">
                  <c:v>30817</c:v>
                </c:pt>
                <c:pt idx="20">
                  <c:v>21229</c:v>
                </c:pt>
                <c:pt idx="21">
                  <c:v>17311</c:v>
                </c:pt>
                <c:pt idx="22">
                  <c:v>15926</c:v>
                </c:pt>
                <c:pt idx="23">
                  <c:v>47855</c:v>
                </c:pt>
                <c:pt idx="24">
                  <c:v>17136</c:v>
                </c:pt>
                <c:pt idx="25">
                  <c:v>14045</c:v>
                </c:pt>
                <c:pt idx="26">
                  <c:v>44177</c:v>
                </c:pt>
                <c:pt idx="27">
                  <c:v>58057</c:v>
                </c:pt>
                <c:pt idx="28">
                  <c:v>74399</c:v>
                </c:pt>
                <c:pt idx="29">
                  <c:v>108017</c:v>
                </c:pt>
                <c:pt idx="30">
                  <c:v>74107</c:v>
                </c:pt>
                <c:pt idx="31">
                  <c:v>30914</c:v>
                </c:pt>
                <c:pt idx="32">
                  <c:v>18614</c:v>
                </c:pt>
                <c:pt idx="33">
                  <c:v>16800</c:v>
                </c:pt>
                <c:pt idx="34">
                  <c:v>16654</c:v>
                </c:pt>
                <c:pt idx="35">
                  <c:v>49669</c:v>
                </c:pt>
                <c:pt idx="36">
                  <c:v>17511</c:v>
                </c:pt>
                <c:pt idx="37">
                  <c:v>16461</c:v>
                </c:pt>
                <c:pt idx="38">
                  <c:v>41949</c:v>
                </c:pt>
                <c:pt idx="39">
                  <c:v>92254</c:v>
                </c:pt>
                <c:pt idx="40">
                  <c:v>78457</c:v>
                </c:pt>
                <c:pt idx="41">
                  <c:v>129144</c:v>
                </c:pt>
                <c:pt idx="42">
                  <c:v>83240</c:v>
                </c:pt>
                <c:pt idx="43">
                  <c:v>35425</c:v>
                </c:pt>
                <c:pt idx="44">
                  <c:v>22898</c:v>
                </c:pt>
                <c:pt idx="45">
                  <c:v>21062</c:v>
                </c:pt>
                <c:pt idx="46">
                  <c:v>20364</c:v>
                </c:pt>
                <c:pt idx="47">
                  <c:v>56502</c:v>
                </c:pt>
                <c:pt idx="48">
                  <c:v>21253</c:v>
                </c:pt>
                <c:pt idx="49">
                  <c:v>18175</c:v>
                </c:pt>
                <c:pt idx="50">
                  <c:v>63303</c:v>
                </c:pt>
                <c:pt idx="51">
                  <c:v>76072</c:v>
                </c:pt>
                <c:pt idx="52">
                  <c:v>90537</c:v>
                </c:pt>
                <c:pt idx="53">
                  <c:v>134198</c:v>
                </c:pt>
                <c:pt idx="54">
                  <c:v>84462</c:v>
                </c:pt>
                <c:pt idx="55">
                  <c:v>37385</c:v>
                </c:pt>
                <c:pt idx="56">
                  <c:v>25108</c:v>
                </c:pt>
                <c:pt idx="57">
                  <c:v>24758</c:v>
                </c:pt>
                <c:pt idx="58">
                  <c:v>22391</c:v>
                </c:pt>
                <c:pt idx="59">
                  <c:v>61745</c:v>
                </c:pt>
                <c:pt idx="60">
                  <c:v>22883</c:v>
                </c:pt>
                <c:pt idx="61">
                  <c:v>20381</c:v>
                </c:pt>
                <c:pt idx="62">
                  <c:v>50636</c:v>
                </c:pt>
                <c:pt idx="63">
                  <c:v>100901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2-4A2E-94AA-879B6DAEC763}"/>
            </c:ext>
          </c:extLst>
        </c:ser>
        <c:ser>
          <c:idx val="4"/>
          <c:order val="4"/>
          <c:tx>
            <c:strRef>
              <c:f>'ASS CESS TRASF'!$G$4</c:f>
              <c:strCache>
                <c:ptCount val="1"/>
                <c:pt idx="0">
                  <c:v>in Somministrazione</c:v>
                </c:pt>
              </c:strCache>
            </c:strRef>
          </c:tx>
          <c:spPr>
            <a:ln w="2857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TRASF'!$A$5:$B$68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TRASF'!$G$5:$G$68</c:f>
              <c:numCache>
                <c:formatCode>_-* #,##0_-;\-* #,##0_-;_-* "-"??_-;_-@_-</c:formatCode>
                <c:ptCount val="64"/>
                <c:pt idx="0">
                  <c:v>105866</c:v>
                </c:pt>
                <c:pt idx="1">
                  <c:v>55878</c:v>
                </c:pt>
                <c:pt idx="2">
                  <c:v>64186</c:v>
                </c:pt>
                <c:pt idx="3">
                  <c:v>66905</c:v>
                </c:pt>
                <c:pt idx="4">
                  <c:v>77067</c:v>
                </c:pt>
                <c:pt idx="5">
                  <c:v>79683</c:v>
                </c:pt>
                <c:pt idx="6">
                  <c:v>72672</c:v>
                </c:pt>
                <c:pt idx="7">
                  <c:v>50602</c:v>
                </c:pt>
                <c:pt idx="8">
                  <c:v>83093</c:v>
                </c:pt>
                <c:pt idx="9">
                  <c:v>64760</c:v>
                </c:pt>
                <c:pt idx="10">
                  <c:v>68301</c:v>
                </c:pt>
                <c:pt idx="11">
                  <c:v>62007</c:v>
                </c:pt>
                <c:pt idx="12">
                  <c:v>123860</c:v>
                </c:pt>
                <c:pt idx="13">
                  <c:v>65159</c:v>
                </c:pt>
                <c:pt idx="14">
                  <c:v>72309</c:v>
                </c:pt>
                <c:pt idx="15">
                  <c:v>75059</c:v>
                </c:pt>
                <c:pt idx="16">
                  <c:v>80974</c:v>
                </c:pt>
                <c:pt idx="17">
                  <c:v>95206</c:v>
                </c:pt>
                <c:pt idx="18">
                  <c:v>82001</c:v>
                </c:pt>
                <c:pt idx="19">
                  <c:v>64637</c:v>
                </c:pt>
                <c:pt idx="20">
                  <c:v>84594</c:v>
                </c:pt>
                <c:pt idx="21">
                  <c:v>74092</c:v>
                </c:pt>
                <c:pt idx="22">
                  <c:v>78355</c:v>
                </c:pt>
                <c:pt idx="23">
                  <c:v>71094</c:v>
                </c:pt>
                <c:pt idx="24">
                  <c:v>116865</c:v>
                </c:pt>
                <c:pt idx="25">
                  <c:v>71554</c:v>
                </c:pt>
                <c:pt idx="26">
                  <c:v>71651</c:v>
                </c:pt>
                <c:pt idx="27">
                  <c:v>75638</c:v>
                </c:pt>
                <c:pt idx="28">
                  <c:v>85739</c:v>
                </c:pt>
                <c:pt idx="29">
                  <c:v>86615</c:v>
                </c:pt>
                <c:pt idx="30">
                  <c:v>89940</c:v>
                </c:pt>
                <c:pt idx="31">
                  <c:v>72134</c:v>
                </c:pt>
                <c:pt idx="32">
                  <c:v>90496</c:v>
                </c:pt>
                <c:pt idx="33">
                  <c:v>88596</c:v>
                </c:pt>
                <c:pt idx="34">
                  <c:v>97825</c:v>
                </c:pt>
                <c:pt idx="35">
                  <c:v>71095</c:v>
                </c:pt>
                <c:pt idx="36">
                  <c:v>137485</c:v>
                </c:pt>
                <c:pt idx="37">
                  <c:v>74710</c:v>
                </c:pt>
                <c:pt idx="38">
                  <c:v>86507</c:v>
                </c:pt>
                <c:pt idx="39">
                  <c:v>91441</c:v>
                </c:pt>
                <c:pt idx="40">
                  <c:v>110889</c:v>
                </c:pt>
                <c:pt idx="41">
                  <c:v>110782</c:v>
                </c:pt>
                <c:pt idx="42">
                  <c:v>109211</c:v>
                </c:pt>
                <c:pt idx="43">
                  <c:v>79003</c:v>
                </c:pt>
                <c:pt idx="44">
                  <c:v>113760</c:v>
                </c:pt>
                <c:pt idx="45">
                  <c:v>118117</c:v>
                </c:pt>
                <c:pt idx="46">
                  <c:v>111174</c:v>
                </c:pt>
                <c:pt idx="47">
                  <c:v>90015</c:v>
                </c:pt>
                <c:pt idx="48">
                  <c:v>178198</c:v>
                </c:pt>
                <c:pt idx="49">
                  <c:v>92470</c:v>
                </c:pt>
                <c:pt idx="50">
                  <c:v>95898</c:v>
                </c:pt>
                <c:pt idx="51">
                  <c:v>118071</c:v>
                </c:pt>
                <c:pt idx="52">
                  <c:v>127766</c:v>
                </c:pt>
                <c:pt idx="53">
                  <c:v>111147</c:v>
                </c:pt>
                <c:pt idx="54">
                  <c:v>113569</c:v>
                </c:pt>
                <c:pt idx="55">
                  <c:v>63844</c:v>
                </c:pt>
                <c:pt idx="56">
                  <c:v>97027</c:v>
                </c:pt>
                <c:pt idx="57">
                  <c:v>94753</c:v>
                </c:pt>
                <c:pt idx="58">
                  <c:v>83288</c:v>
                </c:pt>
                <c:pt idx="59">
                  <c:v>65242</c:v>
                </c:pt>
                <c:pt idx="60">
                  <c:v>103602</c:v>
                </c:pt>
                <c:pt idx="61">
                  <c:v>68557</c:v>
                </c:pt>
                <c:pt idx="62">
                  <c:v>71053</c:v>
                </c:pt>
                <c:pt idx="63">
                  <c:v>64442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2-4A2E-94AA-879B6DAEC763}"/>
            </c:ext>
          </c:extLst>
        </c:ser>
        <c:ser>
          <c:idx val="5"/>
          <c:order val="5"/>
          <c:tx>
            <c:strRef>
              <c:f>'ASS CESS TRASF'!$H$4</c:f>
              <c:strCache>
                <c:ptCount val="1"/>
                <c:pt idx="0">
                  <c:v>Lavoro intermittente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TRASF'!$A$5:$B$68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TRASF'!$H$5:$H$68</c:f>
              <c:numCache>
                <c:formatCode>_-* #,##0_-;\-* #,##0_-;_-* "-"??_-;_-@_-</c:formatCode>
                <c:ptCount val="64"/>
                <c:pt idx="0">
                  <c:v>20990</c:v>
                </c:pt>
                <c:pt idx="1">
                  <c:v>16977</c:v>
                </c:pt>
                <c:pt idx="2">
                  <c:v>22298</c:v>
                </c:pt>
                <c:pt idx="3">
                  <c:v>32515</c:v>
                </c:pt>
                <c:pt idx="4">
                  <c:v>28086</c:v>
                </c:pt>
                <c:pt idx="5">
                  <c:v>28261</c:v>
                </c:pt>
                <c:pt idx="6">
                  <c:v>23324</c:v>
                </c:pt>
                <c:pt idx="7">
                  <c:v>14464</c:v>
                </c:pt>
                <c:pt idx="8">
                  <c:v>20807</c:v>
                </c:pt>
                <c:pt idx="9">
                  <c:v>23389</c:v>
                </c:pt>
                <c:pt idx="10">
                  <c:v>18116</c:v>
                </c:pt>
                <c:pt idx="11">
                  <c:v>22158</c:v>
                </c:pt>
                <c:pt idx="12">
                  <c:v>21126</c:v>
                </c:pt>
                <c:pt idx="13">
                  <c:v>17885</c:v>
                </c:pt>
                <c:pt idx="14">
                  <c:v>19350</c:v>
                </c:pt>
                <c:pt idx="15">
                  <c:v>28365</c:v>
                </c:pt>
                <c:pt idx="16">
                  <c:v>28057</c:v>
                </c:pt>
                <c:pt idx="17">
                  <c:v>24901</c:v>
                </c:pt>
                <c:pt idx="18">
                  <c:v>22528</c:v>
                </c:pt>
                <c:pt idx="19">
                  <c:v>13368</c:v>
                </c:pt>
                <c:pt idx="20">
                  <c:v>20575</c:v>
                </c:pt>
                <c:pt idx="21">
                  <c:v>23189</c:v>
                </c:pt>
                <c:pt idx="22">
                  <c:v>17206</c:v>
                </c:pt>
                <c:pt idx="23">
                  <c:v>22047</c:v>
                </c:pt>
                <c:pt idx="24">
                  <c:v>17879</c:v>
                </c:pt>
                <c:pt idx="25">
                  <c:v>16305</c:v>
                </c:pt>
                <c:pt idx="26">
                  <c:v>21910</c:v>
                </c:pt>
                <c:pt idx="27">
                  <c:v>22681</c:v>
                </c:pt>
                <c:pt idx="28">
                  <c:v>24219</c:v>
                </c:pt>
                <c:pt idx="29">
                  <c:v>24850</c:v>
                </c:pt>
                <c:pt idx="30">
                  <c:v>22320</c:v>
                </c:pt>
                <c:pt idx="31">
                  <c:v>12304</c:v>
                </c:pt>
                <c:pt idx="32">
                  <c:v>20794</c:v>
                </c:pt>
                <c:pt idx="33">
                  <c:v>29586</c:v>
                </c:pt>
                <c:pt idx="34">
                  <c:v>23381</c:v>
                </c:pt>
                <c:pt idx="35">
                  <c:v>26995</c:v>
                </c:pt>
                <c:pt idx="36">
                  <c:v>21163</c:v>
                </c:pt>
                <c:pt idx="37">
                  <c:v>18294</c:v>
                </c:pt>
                <c:pt idx="38">
                  <c:v>43461</c:v>
                </c:pt>
                <c:pt idx="39">
                  <c:v>86160</c:v>
                </c:pt>
                <c:pt idx="40">
                  <c:v>59443</c:v>
                </c:pt>
                <c:pt idx="41">
                  <c:v>63089</c:v>
                </c:pt>
                <c:pt idx="42">
                  <c:v>48356</c:v>
                </c:pt>
                <c:pt idx="43">
                  <c:v>31896</c:v>
                </c:pt>
                <c:pt idx="44">
                  <c:v>50264</c:v>
                </c:pt>
                <c:pt idx="45">
                  <c:v>51385</c:v>
                </c:pt>
                <c:pt idx="46">
                  <c:v>40539</c:v>
                </c:pt>
                <c:pt idx="47">
                  <c:v>53815</c:v>
                </c:pt>
                <c:pt idx="48">
                  <c:v>42422</c:v>
                </c:pt>
                <c:pt idx="49">
                  <c:v>37073</c:v>
                </c:pt>
                <c:pt idx="50">
                  <c:v>52877</c:v>
                </c:pt>
                <c:pt idx="51">
                  <c:v>62748</c:v>
                </c:pt>
                <c:pt idx="52">
                  <c:v>60488</c:v>
                </c:pt>
                <c:pt idx="53">
                  <c:v>66251</c:v>
                </c:pt>
                <c:pt idx="54">
                  <c:v>48738</c:v>
                </c:pt>
                <c:pt idx="55">
                  <c:v>34763</c:v>
                </c:pt>
                <c:pt idx="56">
                  <c:v>52895</c:v>
                </c:pt>
                <c:pt idx="57">
                  <c:v>58601</c:v>
                </c:pt>
                <c:pt idx="58">
                  <c:v>44184</c:v>
                </c:pt>
                <c:pt idx="59">
                  <c:v>58295</c:v>
                </c:pt>
                <c:pt idx="60">
                  <c:v>47255</c:v>
                </c:pt>
                <c:pt idx="61">
                  <c:v>42390</c:v>
                </c:pt>
                <c:pt idx="62">
                  <c:v>54349</c:v>
                </c:pt>
                <c:pt idx="63">
                  <c:v>67856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2-4A2E-94AA-879B6DAE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349928"/>
        <c:axId val="650026120"/>
      </c:lineChart>
      <c:catAx>
        <c:axId val="189349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0026120"/>
        <c:crosses val="autoZero"/>
        <c:auto val="1"/>
        <c:lblAlgn val="ctr"/>
        <c:lblOffset val="100"/>
        <c:noMultiLvlLbl val="0"/>
      </c:catAx>
      <c:valAx>
        <c:axId val="65002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349928"/>
        <c:crosses val="autoZero"/>
        <c:crossBetween val="between"/>
        <c:min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27142419003E-2"/>
          <c:y val="0.94382991588508802"/>
          <c:w val="0.89999994571516195"/>
          <c:h val="4.3975034264061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3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3200"/>
              <a:t>Cessazioni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9381397128901E-2"/>
          <c:y val="2.8587478394468999E-2"/>
          <c:w val="0.92350343487312303"/>
          <c:h val="0.78756753728954598"/>
        </c:manualLayout>
      </c:layout>
      <c:lineChart>
        <c:grouping val="standard"/>
        <c:varyColors val="0"/>
        <c:ser>
          <c:idx val="0"/>
          <c:order val="0"/>
          <c:tx>
            <c:strRef>
              <c:f>'ASS CESS TRASF'!$C$4</c:f>
              <c:strCache>
                <c:ptCount val="1"/>
                <c:pt idx="0">
                  <c:v>T.I.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TRASF'!$A$72:$B$135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TRASF'!$C$72:$C$135</c:f>
              <c:numCache>
                <c:formatCode>_-* #,##0_-;\-* #,##0_-;_-* "-"??_-;_-@_-</c:formatCode>
                <c:ptCount val="64"/>
                <c:pt idx="0">
                  <c:v>136150</c:v>
                </c:pt>
                <c:pt idx="1">
                  <c:v>121982</c:v>
                </c:pt>
                <c:pt idx="2">
                  <c:v>137177</c:v>
                </c:pt>
                <c:pt idx="3">
                  <c:v>117316</c:v>
                </c:pt>
                <c:pt idx="4">
                  <c:v>120941</c:v>
                </c:pt>
                <c:pt idx="5">
                  <c:v>136995</c:v>
                </c:pt>
                <c:pt idx="6">
                  <c:v>131572</c:v>
                </c:pt>
                <c:pt idx="7">
                  <c:v>105193</c:v>
                </c:pt>
                <c:pt idx="8">
                  <c:v>150436</c:v>
                </c:pt>
                <c:pt idx="9">
                  <c:v>150292</c:v>
                </c:pt>
                <c:pt idx="10">
                  <c:v>129926</c:v>
                </c:pt>
                <c:pt idx="11">
                  <c:v>219564</c:v>
                </c:pt>
                <c:pt idx="12">
                  <c:v>134760</c:v>
                </c:pt>
                <c:pt idx="13">
                  <c:v>118245</c:v>
                </c:pt>
                <c:pt idx="14">
                  <c:v>129887</c:v>
                </c:pt>
                <c:pt idx="15">
                  <c:v>123205</c:v>
                </c:pt>
                <c:pt idx="16">
                  <c:v>150818</c:v>
                </c:pt>
                <c:pt idx="17">
                  <c:v>156557</c:v>
                </c:pt>
                <c:pt idx="18">
                  <c:v>137335</c:v>
                </c:pt>
                <c:pt idx="19">
                  <c:v>107985</c:v>
                </c:pt>
                <c:pt idx="20">
                  <c:v>153717</c:v>
                </c:pt>
                <c:pt idx="21">
                  <c:v>149774</c:v>
                </c:pt>
                <c:pt idx="22">
                  <c:v>135838</c:v>
                </c:pt>
                <c:pt idx="23">
                  <c:v>208699</c:v>
                </c:pt>
                <c:pt idx="24">
                  <c:v>130993</c:v>
                </c:pt>
                <c:pt idx="25">
                  <c:v>126502</c:v>
                </c:pt>
                <c:pt idx="26">
                  <c:v>120053</c:v>
                </c:pt>
                <c:pt idx="27">
                  <c:v>121388</c:v>
                </c:pt>
                <c:pt idx="28">
                  <c:v>128274</c:v>
                </c:pt>
                <c:pt idx="29">
                  <c:v>140997</c:v>
                </c:pt>
                <c:pt idx="30">
                  <c:v>132788</c:v>
                </c:pt>
                <c:pt idx="31">
                  <c:v>104742</c:v>
                </c:pt>
                <c:pt idx="32">
                  <c:v>154878</c:v>
                </c:pt>
                <c:pt idx="33">
                  <c:v>139594</c:v>
                </c:pt>
                <c:pt idx="34">
                  <c:v>127852</c:v>
                </c:pt>
                <c:pt idx="35">
                  <c:v>199217</c:v>
                </c:pt>
                <c:pt idx="36">
                  <c:v>128463</c:v>
                </c:pt>
                <c:pt idx="37">
                  <c:v>122984</c:v>
                </c:pt>
                <c:pt idx="38">
                  <c:v>142125</c:v>
                </c:pt>
                <c:pt idx="39">
                  <c:v>121034</c:v>
                </c:pt>
                <c:pt idx="40">
                  <c:v>133148</c:v>
                </c:pt>
                <c:pt idx="41">
                  <c:v>142944</c:v>
                </c:pt>
                <c:pt idx="42">
                  <c:v>135823</c:v>
                </c:pt>
                <c:pt idx="43">
                  <c:v>108507</c:v>
                </c:pt>
                <c:pt idx="44">
                  <c:v>156511</c:v>
                </c:pt>
                <c:pt idx="45">
                  <c:v>145393</c:v>
                </c:pt>
                <c:pt idx="46">
                  <c:v>126989</c:v>
                </c:pt>
                <c:pt idx="47">
                  <c:v>189144</c:v>
                </c:pt>
                <c:pt idx="48">
                  <c:v>133048</c:v>
                </c:pt>
                <c:pt idx="49">
                  <c:v>119514</c:v>
                </c:pt>
                <c:pt idx="50">
                  <c:v>132926</c:v>
                </c:pt>
                <c:pt idx="51">
                  <c:v>121926</c:v>
                </c:pt>
                <c:pt idx="52">
                  <c:v>132274</c:v>
                </c:pt>
                <c:pt idx="53">
                  <c:v>141073</c:v>
                </c:pt>
                <c:pt idx="54">
                  <c:v>131530</c:v>
                </c:pt>
                <c:pt idx="55">
                  <c:v>107503</c:v>
                </c:pt>
                <c:pt idx="56">
                  <c:v>152125</c:v>
                </c:pt>
                <c:pt idx="57">
                  <c:v>142823</c:v>
                </c:pt>
                <c:pt idx="58">
                  <c:v>126532</c:v>
                </c:pt>
                <c:pt idx="59">
                  <c:v>199870</c:v>
                </c:pt>
                <c:pt idx="60">
                  <c:v>133335</c:v>
                </c:pt>
                <c:pt idx="61">
                  <c:v>117090</c:v>
                </c:pt>
                <c:pt idx="62">
                  <c:v>140998</c:v>
                </c:pt>
                <c:pt idx="63">
                  <c:v>106175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2-4A2E-94AA-879B6DAEC763}"/>
            </c:ext>
          </c:extLst>
        </c:ser>
        <c:ser>
          <c:idx val="1"/>
          <c:order val="1"/>
          <c:tx>
            <c:strRef>
              <c:f>'ASS CESS TRASF'!$D$4</c:f>
              <c:strCache>
                <c:ptCount val="1"/>
                <c:pt idx="0">
                  <c:v>T.D.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'ASS CESS TRASF'!$A$72:$B$135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TRASF'!$D$72:$D$135</c:f>
              <c:numCache>
                <c:formatCode>_-* #,##0_-;\-* #,##0_-;_-* "-"??_-;_-@_-</c:formatCode>
                <c:ptCount val="64"/>
                <c:pt idx="0">
                  <c:v>131342</c:v>
                </c:pt>
                <c:pt idx="1">
                  <c:v>109240</c:v>
                </c:pt>
                <c:pt idx="2">
                  <c:v>134529</c:v>
                </c:pt>
                <c:pt idx="3">
                  <c:v>136349</c:v>
                </c:pt>
                <c:pt idx="4">
                  <c:v>143066</c:v>
                </c:pt>
                <c:pt idx="5">
                  <c:v>192426</c:v>
                </c:pt>
                <c:pt idx="6">
                  <c:v>172323</c:v>
                </c:pt>
                <c:pt idx="7">
                  <c:v>181862</c:v>
                </c:pt>
                <c:pt idx="8">
                  <c:v>240590</c:v>
                </c:pt>
                <c:pt idx="9">
                  <c:v>181440</c:v>
                </c:pt>
                <c:pt idx="10">
                  <c:v>133845</c:v>
                </c:pt>
                <c:pt idx="11">
                  <c:v>276344</c:v>
                </c:pt>
                <c:pt idx="12">
                  <c:v>139066</c:v>
                </c:pt>
                <c:pt idx="13">
                  <c:v>113817</c:v>
                </c:pt>
                <c:pt idx="14">
                  <c:v>135107</c:v>
                </c:pt>
                <c:pt idx="15">
                  <c:v>137576</c:v>
                </c:pt>
                <c:pt idx="16">
                  <c:v>143063</c:v>
                </c:pt>
                <c:pt idx="17">
                  <c:v>187931</c:v>
                </c:pt>
                <c:pt idx="18">
                  <c:v>172852</c:v>
                </c:pt>
                <c:pt idx="19">
                  <c:v>175006</c:v>
                </c:pt>
                <c:pt idx="20">
                  <c:v>240531</c:v>
                </c:pt>
                <c:pt idx="21">
                  <c:v>186266</c:v>
                </c:pt>
                <c:pt idx="22">
                  <c:v>149287</c:v>
                </c:pt>
                <c:pt idx="23">
                  <c:v>247508</c:v>
                </c:pt>
                <c:pt idx="24">
                  <c:v>119339</c:v>
                </c:pt>
                <c:pt idx="25">
                  <c:v>106299</c:v>
                </c:pt>
                <c:pt idx="26">
                  <c:v>127336</c:v>
                </c:pt>
                <c:pt idx="27">
                  <c:v>126202</c:v>
                </c:pt>
                <c:pt idx="28">
                  <c:v>138922</c:v>
                </c:pt>
                <c:pt idx="29">
                  <c:v>184334</c:v>
                </c:pt>
                <c:pt idx="30">
                  <c:v>175425</c:v>
                </c:pt>
                <c:pt idx="31">
                  <c:v>185130</c:v>
                </c:pt>
                <c:pt idx="32">
                  <c:v>269228</c:v>
                </c:pt>
                <c:pt idx="33">
                  <c:v>195148</c:v>
                </c:pt>
                <c:pt idx="34">
                  <c:v>152784</c:v>
                </c:pt>
                <c:pt idx="35">
                  <c:v>270495</c:v>
                </c:pt>
                <c:pt idx="36">
                  <c:v>143265</c:v>
                </c:pt>
                <c:pt idx="37">
                  <c:v>123244</c:v>
                </c:pt>
                <c:pt idx="38">
                  <c:v>158891</c:v>
                </c:pt>
                <c:pt idx="39">
                  <c:v>162967</c:v>
                </c:pt>
                <c:pt idx="40">
                  <c:v>182738</c:v>
                </c:pt>
                <c:pt idx="41">
                  <c:v>243943</c:v>
                </c:pt>
                <c:pt idx="42">
                  <c:v>227015</c:v>
                </c:pt>
                <c:pt idx="43">
                  <c:v>231080</c:v>
                </c:pt>
                <c:pt idx="44">
                  <c:v>333992</c:v>
                </c:pt>
                <c:pt idx="45">
                  <c:v>236006</c:v>
                </c:pt>
                <c:pt idx="46">
                  <c:v>179349</c:v>
                </c:pt>
                <c:pt idx="47">
                  <c:v>329695</c:v>
                </c:pt>
                <c:pt idx="48">
                  <c:v>186553</c:v>
                </c:pt>
                <c:pt idx="49">
                  <c:v>156631</c:v>
                </c:pt>
                <c:pt idx="50">
                  <c:v>191365</c:v>
                </c:pt>
                <c:pt idx="51">
                  <c:v>190889</c:v>
                </c:pt>
                <c:pt idx="52">
                  <c:v>210328</c:v>
                </c:pt>
                <c:pt idx="53">
                  <c:v>287482</c:v>
                </c:pt>
                <c:pt idx="54">
                  <c:v>256921</c:v>
                </c:pt>
                <c:pt idx="55">
                  <c:v>259221</c:v>
                </c:pt>
                <c:pt idx="56">
                  <c:v>362742</c:v>
                </c:pt>
                <c:pt idx="57">
                  <c:v>254433</c:v>
                </c:pt>
                <c:pt idx="58">
                  <c:v>190003</c:v>
                </c:pt>
                <c:pt idx="59">
                  <c:v>350532</c:v>
                </c:pt>
                <c:pt idx="60">
                  <c:v>185419</c:v>
                </c:pt>
                <c:pt idx="61">
                  <c:v>157465</c:v>
                </c:pt>
                <c:pt idx="62">
                  <c:v>187313</c:v>
                </c:pt>
                <c:pt idx="63">
                  <c:v>160554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2-4A2E-94AA-879B6DAEC763}"/>
            </c:ext>
          </c:extLst>
        </c:ser>
        <c:ser>
          <c:idx val="2"/>
          <c:order val="2"/>
          <c:tx>
            <c:strRef>
              <c:f>'ASS CESS TRASF'!$E$4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TRASF'!$A$72:$B$135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TRASF'!$E$72:$E$135</c:f>
              <c:numCache>
                <c:formatCode>_-* #,##0_-;\-* #,##0_-;_-* "-"??_-;_-@_-</c:formatCode>
                <c:ptCount val="64"/>
                <c:pt idx="0">
                  <c:v>12417</c:v>
                </c:pt>
                <c:pt idx="1">
                  <c:v>10766</c:v>
                </c:pt>
                <c:pt idx="2">
                  <c:v>12288</c:v>
                </c:pt>
                <c:pt idx="3">
                  <c:v>11118</c:v>
                </c:pt>
                <c:pt idx="4">
                  <c:v>12092</c:v>
                </c:pt>
                <c:pt idx="5">
                  <c:v>12268</c:v>
                </c:pt>
                <c:pt idx="6">
                  <c:v>12337</c:v>
                </c:pt>
                <c:pt idx="7">
                  <c:v>13223</c:v>
                </c:pt>
                <c:pt idx="8">
                  <c:v>19086</c:v>
                </c:pt>
                <c:pt idx="9">
                  <c:v>14495</c:v>
                </c:pt>
                <c:pt idx="10">
                  <c:v>11383</c:v>
                </c:pt>
                <c:pt idx="11">
                  <c:v>12627</c:v>
                </c:pt>
                <c:pt idx="12">
                  <c:v>11769</c:v>
                </c:pt>
                <c:pt idx="13">
                  <c:v>10611</c:v>
                </c:pt>
                <c:pt idx="14">
                  <c:v>11768</c:v>
                </c:pt>
                <c:pt idx="15">
                  <c:v>10944</c:v>
                </c:pt>
                <c:pt idx="16">
                  <c:v>12003</c:v>
                </c:pt>
                <c:pt idx="17">
                  <c:v>11841</c:v>
                </c:pt>
                <c:pt idx="18">
                  <c:v>11248</c:v>
                </c:pt>
                <c:pt idx="19">
                  <c:v>11384</c:v>
                </c:pt>
                <c:pt idx="20">
                  <c:v>16799</c:v>
                </c:pt>
                <c:pt idx="21">
                  <c:v>12640</c:v>
                </c:pt>
                <c:pt idx="22">
                  <c:v>10118</c:v>
                </c:pt>
                <c:pt idx="23">
                  <c:v>10868</c:v>
                </c:pt>
                <c:pt idx="24">
                  <c:v>9240</c:v>
                </c:pt>
                <c:pt idx="25">
                  <c:v>9249</c:v>
                </c:pt>
                <c:pt idx="26">
                  <c:v>9179</c:v>
                </c:pt>
                <c:pt idx="27">
                  <c:v>9296</c:v>
                </c:pt>
                <c:pt idx="28">
                  <c:v>9676</c:v>
                </c:pt>
                <c:pt idx="29">
                  <c:v>9992</c:v>
                </c:pt>
                <c:pt idx="30">
                  <c:v>10197</c:v>
                </c:pt>
                <c:pt idx="31">
                  <c:v>9989</c:v>
                </c:pt>
                <c:pt idx="32">
                  <c:v>17110</c:v>
                </c:pt>
                <c:pt idx="33">
                  <c:v>12285</c:v>
                </c:pt>
                <c:pt idx="34">
                  <c:v>10073</c:v>
                </c:pt>
                <c:pt idx="35">
                  <c:v>11228</c:v>
                </c:pt>
                <c:pt idx="36">
                  <c:v>10136</c:v>
                </c:pt>
                <c:pt idx="37">
                  <c:v>9736</c:v>
                </c:pt>
                <c:pt idx="38">
                  <c:v>11862</c:v>
                </c:pt>
                <c:pt idx="39">
                  <c:v>10753</c:v>
                </c:pt>
                <c:pt idx="40">
                  <c:v>12310</c:v>
                </c:pt>
                <c:pt idx="41">
                  <c:v>13506</c:v>
                </c:pt>
                <c:pt idx="42">
                  <c:v>12530</c:v>
                </c:pt>
                <c:pt idx="43">
                  <c:v>12508</c:v>
                </c:pt>
                <c:pt idx="44">
                  <c:v>20798</c:v>
                </c:pt>
                <c:pt idx="45">
                  <c:v>15365</c:v>
                </c:pt>
                <c:pt idx="46">
                  <c:v>12424</c:v>
                </c:pt>
                <c:pt idx="47">
                  <c:v>13013</c:v>
                </c:pt>
                <c:pt idx="48">
                  <c:v>12469</c:v>
                </c:pt>
                <c:pt idx="49">
                  <c:v>11949</c:v>
                </c:pt>
                <c:pt idx="50">
                  <c:v>13713</c:v>
                </c:pt>
                <c:pt idx="51">
                  <c:v>12916</c:v>
                </c:pt>
                <c:pt idx="52">
                  <c:v>14509</c:v>
                </c:pt>
                <c:pt idx="53">
                  <c:v>15750</c:v>
                </c:pt>
                <c:pt idx="54">
                  <c:v>14579</c:v>
                </c:pt>
                <c:pt idx="55">
                  <c:v>14237</c:v>
                </c:pt>
                <c:pt idx="56">
                  <c:v>21949</c:v>
                </c:pt>
                <c:pt idx="57">
                  <c:v>17429</c:v>
                </c:pt>
                <c:pt idx="58">
                  <c:v>13924</c:v>
                </c:pt>
                <c:pt idx="59">
                  <c:v>14387</c:v>
                </c:pt>
                <c:pt idx="60">
                  <c:v>13780</c:v>
                </c:pt>
                <c:pt idx="61">
                  <c:v>13217</c:v>
                </c:pt>
                <c:pt idx="62">
                  <c:v>15523</c:v>
                </c:pt>
                <c:pt idx="63">
                  <c:v>13094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2-4A2E-94AA-879B6DAEC763}"/>
            </c:ext>
          </c:extLst>
        </c:ser>
        <c:ser>
          <c:idx val="3"/>
          <c:order val="3"/>
          <c:tx>
            <c:strRef>
              <c:f>'ASS CESS TRASF'!$F$4</c:f>
              <c:strCache>
                <c:ptCount val="1"/>
                <c:pt idx="0">
                  <c:v>Stagionali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TRASF'!$A$72:$B$135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TRASF'!$F$72:$F$135</c:f>
              <c:numCache>
                <c:formatCode>_-* #,##0_-;\-* #,##0_-;_-* "-"??_-;_-@_-</c:formatCode>
                <c:ptCount val="64"/>
                <c:pt idx="0">
                  <c:v>17625</c:v>
                </c:pt>
                <c:pt idx="1">
                  <c:v>8271</c:v>
                </c:pt>
                <c:pt idx="2">
                  <c:v>31941</c:v>
                </c:pt>
                <c:pt idx="3">
                  <c:v>30408</c:v>
                </c:pt>
                <c:pt idx="4">
                  <c:v>17482</c:v>
                </c:pt>
                <c:pt idx="5">
                  <c:v>22017</c:v>
                </c:pt>
                <c:pt idx="6">
                  <c:v>19663</c:v>
                </c:pt>
                <c:pt idx="7">
                  <c:v>61051</c:v>
                </c:pt>
                <c:pt idx="8">
                  <c:v>158671</c:v>
                </c:pt>
                <c:pt idx="9">
                  <c:v>79045</c:v>
                </c:pt>
                <c:pt idx="10">
                  <c:v>33189</c:v>
                </c:pt>
                <c:pt idx="11">
                  <c:v>24287</c:v>
                </c:pt>
                <c:pt idx="12">
                  <c:v>19690</c:v>
                </c:pt>
                <c:pt idx="13">
                  <c:v>12343</c:v>
                </c:pt>
                <c:pt idx="14">
                  <c:v>27293</c:v>
                </c:pt>
                <c:pt idx="15">
                  <c:v>39020</c:v>
                </c:pt>
                <c:pt idx="16">
                  <c:v>21801</c:v>
                </c:pt>
                <c:pt idx="17">
                  <c:v>23170</c:v>
                </c:pt>
                <c:pt idx="18">
                  <c:v>25758</c:v>
                </c:pt>
                <c:pt idx="19">
                  <c:v>63641</c:v>
                </c:pt>
                <c:pt idx="20">
                  <c:v>166943</c:v>
                </c:pt>
                <c:pt idx="21">
                  <c:v>81323</c:v>
                </c:pt>
                <c:pt idx="22">
                  <c:v>31306</c:v>
                </c:pt>
                <c:pt idx="23">
                  <c:v>24240</c:v>
                </c:pt>
                <c:pt idx="24">
                  <c:v>17478</c:v>
                </c:pt>
                <c:pt idx="25">
                  <c:v>9924</c:v>
                </c:pt>
                <c:pt idx="26">
                  <c:v>31307</c:v>
                </c:pt>
                <c:pt idx="27">
                  <c:v>31098</c:v>
                </c:pt>
                <c:pt idx="28">
                  <c:v>17129</c:v>
                </c:pt>
                <c:pt idx="29">
                  <c:v>21053</c:v>
                </c:pt>
                <c:pt idx="30">
                  <c:v>24678</c:v>
                </c:pt>
                <c:pt idx="31">
                  <c:v>60727</c:v>
                </c:pt>
                <c:pt idx="32">
                  <c:v>162504</c:v>
                </c:pt>
                <c:pt idx="33">
                  <c:v>80236</c:v>
                </c:pt>
                <c:pt idx="34">
                  <c:v>32243</c:v>
                </c:pt>
                <c:pt idx="35">
                  <c:v>25122</c:v>
                </c:pt>
                <c:pt idx="36">
                  <c:v>19236</c:v>
                </c:pt>
                <c:pt idx="37">
                  <c:v>10195</c:v>
                </c:pt>
                <c:pt idx="38">
                  <c:v>34042</c:v>
                </c:pt>
                <c:pt idx="39">
                  <c:v>38064</c:v>
                </c:pt>
                <c:pt idx="40">
                  <c:v>23026</c:v>
                </c:pt>
                <c:pt idx="41">
                  <c:v>29091</c:v>
                </c:pt>
                <c:pt idx="42">
                  <c:v>30302</c:v>
                </c:pt>
                <c:pt idx="43">
                  <c:v>71770</c:v>
                </c:pt>
                <c:pt idx="44">
                  <c:v>190840</c:v>
                </c:pt>
                <c:pt idx="45">
                  <c:v>88500</c:v>
                </c:pt>
                <c:pt idx="46">
                  <c:v>39848</c:v>
                </c:pt>
                <c:pt idx="47">
                  <c:v>28951</c:v>
                </c:pt>
                <c:pt idx="48">
                  <c:v>24525</c:v>
                </c:pt>
                <c:pt idx="49">
                  <c:v>12367</c:v>
                </c:pt>
                <c:pt idx="50">
                  <c:v>29830</c:v>
                </c:pt>
                <c:pt idx="51">
                  <c:v>47827</c:v>
                </c:pt>
                <c:pt idx="52">
                  <c:v>27537</c:v>
                </c:pt>
                <c:pt idx="53">
                  <c:v>32071</c:v>
                </c:pt>
                <c:pt idx="54">
                  <c:v>33420</c:v>
                </c:pt>
                <c:pt idx="55">
                  <c:v>76434</c:v>
                </c:pt>
                <c:pt idx="56">
                  <c:v>198787</c:v>
                </c:pt>
                <c:pt idx="57">
                  <c:v>92977</c:v>
                </c:pt>
                <c:pt idx="58">
                  <c:v>44115</c:v>
                </c:pt>
                <c:pt idx="59">
                  <c:v>31707</c:v>
                </c:pt>
                <c:pt idx="60">
                  <c:v>26457</c:v>
                </c:pt>
                <c:pt idx="61">
                  <c:v>12263</c:v>
                </c:pt>
                <c:pt idx="62">
                  <c:v>42065</c:v>
                </c:pt>
                <c:pt idx="63">
                  <c:v>40018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2-4A2E-94AA-879B6DAEC763}"/>
            </c:ext>
          </c:extLst>
        </c:ser>
        <c:ser>
          <c:idx val="4"/>
          <c:order val="4"/>
          <c:tx>
            <c:strRef>
              <c:f>'ASS CESS TRASF'!$G$4</c:f>
              <c:strCache>
                <c:ptCount val="1"/>
                <c:pt idx="0">
                  <c:v>in Somministrazione</c:v>
                </c:pt>
              </c:strCache>
            </c:strRef>
          </c:tx>
          <c:spPr>
            <a:ln w="2857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TRASF'!$A$72:$B$135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TRASF'!$G$72:$G$135</c:f>
              <c:numCache>
                <c:formatCode>_-* #,##0_-;\-* #,##0_-;_-* "-"??_-;_-@_-</c:formatCode>
                <c:ptCount val="64"/>
                <c:pt idx="0">
                  <c:v>56394</c:v>
                </c:pt>
                <c:pt idx="1">
                  <c:v>50700</c:v>
                </c:pt>
                <c:pt idx="2">
                  <c:v>62552</c:v>
                </c:pt>
                <c:pt idx="3">
                  <c:v>67376</c:v>
                </c:pt>
                <c:pt idx="4">
                  <c:v>64946</c:v>
                </c:pt>
                <c:pt idx="5">
                  <c:v>68720</c:v>
                </c:pt>
                <c:pt idx="6">
                  <c:v>65995</c:v>
                </c:pt>
                <c:pt idx="7">
                  <c:v>77075</c:v>
                </c:pt>
                <c:pt idx="8">
                  <c:v>68004</c:v>
                </c:pt>
                <c:pt idx="9">
                  <c:v>66820</c:v>
                </c:pt>
                <c:pt idx="10">
                  <c:v>56121</c:v>
                </c:pt>
                <c:pt idx="11">
                  <c:v>130844</c:v>
                </c:pt>
                <c:pt idx="12">
                  <c:v>62987</c:v>
                </c:pt>
                <c:pt idx="13">
                  <c:v>57652</c:v>
                </c:pt>
                <c:pt idx="14">
                  <c:v>66344</c:v>
                </c:pt>
                <c:pt idx="15">
                  <c:v>72982</c:v>
                </c:pt>
                <c:pt idx="16">
                  <c:v>77593</c:v>
                </c:pt>
                <c:pt idx="17">
                  <c:v>70789</c:v>
                </c:pt>
                <c:pt idx="18">
                  <c:v>90771</c:v>
                </c:pt>
                <c:pt idx="19">
                  <c:v>73927</c:v>
                </c:pt>
                <c:pt idx="20">
                  <c:v>79619</c:v>
                </c:pt>
                <c:pt idx="21">
                  <c:v>83637</c:v>
                </c:pt>
                <c:pt idx="22">
                  <c:v>68827</c:v>
                </c:pt>
                <c:pt idx="23">
                  <c:v>152934</c:v>
                </c:pt>
                <c:pt idx="24">
                  <c:v>64533</c:v>
                </c:pt>
                <c:pt idx="25">
                  <c:v>57929</c:v>
                </c:pt>
                <c:pt idx="26">
                  <c:v>64877</c:v>
                </c:pt>
                <c:pt idx="27">
                  <c:v>71155</c:v>
                </c:pt>
                <c:pt idx="28">
                  <c:v>70755</c:v>
                </c:pt>
                <c:pt idx="29">
                  <c:v>71515</c:v>
                </c:pt>
                <c:pt idx="30">
                  <c:v>94054</c:v>
                </c:pt>
                <c:pt idx="31">
                  <c:v>75262</c:v>
                </c:pt>
                <c:pt idx="32">
                  <c:v>89698</c:v>
                </c:pt>
                <c:pt idx="33">
                  <c:v>96625</c:v>
                </c:pt>
                <c:pt idx="34">
                  <c:v>68345</c:v>
                </c:pt>
                <c:pt idx="35">
                  <c:v>155713</c:v>
                </c:pt>
                <c:pt idx="36">
                  <c:v>71660</c:v>
                </c:pt>
                <c:pt idx="37">
                  <c:v>65503</c:v>
                </c:pt>
                <c:pt idx="38">
                  <c:v>78439</c:v>
                </c:pt>
                <c:pt idx="39">
                  <c:v>87441</c:v>
                </c:pt>
                <c:pt idx="40">
                  <c:v>85351</c:v>
                </c:pt>
                <c:pt idx="41">
                  <c:v>97315</c:v>
                </c:pt>
                <c:pt idx="42">
                  <c:v>101225</c:v>
                </c:pt>
                <c:pt idx="43">
                  <c:v>91572</c:v>
                </c:pt>
                <c:pt idx="44">
                  <c:v>116534</c:v>
                </c:pt>
                <c:pt idx="45">
                  <c:v>112110</c:v>
                </c:pt>
                <c:pt idx="46">
                  <c:v>81344</c:v>
                </c:pt>
                <c:pt idx="47">
                  <c:v>198908</c:v>
                </c:pt>
                <c:pt idx="48">
                  <c:v>97495</c:v>
                </c:pt>
                <c:pt idx="49">
                  <c:v>86043</c:v>
                </c:pt>
                <c:pt idx="50">
                  <c:v>116679</c:v>
                </c:pt>
                <c:pt idx="51">
                  <c:v>106017</c:v>
                </c:pt>
                <c:pt idx="52">
                  <c:v>93848</c:v>
                </c:pt>
                <c:pt idx="53">
                  <c:v>108965</c:v>
                </c:pt>
                <c:pt idx="54">
                  <c:v>96834</c:v>
                </c:pt>
                <c:pt idx="55">
                  <c:v>88317</c:v>
                </c:pt>
                <c:pt idx="56">
                  <c:v>101173</c:v>
                </c:pt>
                <c:pt idx="57">
                  <c:v>87403</c:v>
                </c:pt>
                <c:pt idx="58">
                  <c:v>67363</c:v>
                </c:pt>
                <c:pt idx="59">
                  <c:v>142133</c:v>
                </c:pt>
                <c:pt idx="60">
                  <c:v>70106</c:v>
                </c:pt>
                <c:pt idx="61">
                  <c:v>61875</c:v>
                </c:pt>
                <c:pt idx="62">
                  <c:v>78566</c:v>
                </c:pt>
                <c:pt idx="63">
                  <c:v>58262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2-4A2E-94AA-879B6DAEC763}"/>
            </c:ext>
          </c:extLst>
        </c:ser>
        <c:ser>
          <c:idx val="5"/>
          <c:order val="5"/>
          <c:tx>
            <c:strRef>
              <c:f>'ASS CESS TRASF'!$H$4</c:f>
              <c:strCache>
                <c:ptCount val="1"/>
                <c:pt idx="0">
                  <c:v>Lavoro intermittente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TRASF'!$A$72:$B$135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TRASF'!$H$72:$H$135</c:f>
              <c:numCache>
                <c:formatCode>_-* #,##0_-;\-* #,##0_-;_-* "-"??_-;_-@_-</c:formatCode>
                <c:ptCount val="64"/>
                <c:pt idx="0">
                  <c:v>22091</c:v>
                </c:pt>
                <c:pt idx="1">
                  <c:v>12655</c:v>
                </c:pt>
                <c:pt idx="2">
                  <c:v>19592</c:v>
                </c:pt>
                <c:pt idx="3">
                  <c:v>19607</c:v>
                </c:pt>
                <c:pt idx="4">
                  <c:v>25310</c:v>
                </c:pt>
                <c:pt idx="5">
                  <c:v>26528</c:v>
                </c:pt>
                <c:pt idx="6">
                  <c:v>16862</c:v>
                </c:pt>
                <c:pt idx="7">
                  <c:v>18605</c:v>
                </c:pt>
                <c:pt idx="8">
                  <c:v>35016</c:v>
                </c:pt>
                <c:pt idx="9">
                  <c:v>22313</c:v>
                </c:pt>
                <c:pt idx="10">
                  <c:v>16419</c:v>
                </c:pt>
                <c:pt idx="11">
                  <c:v>47663</c:v>
                </c:pt>
                <c:pt idx="12">
                  <c:v>20472</c:v>
                </c:pt>
                <c:pt idx="13">
                  <c:v>12821</c:v>
                </c:pt>
                <c:pt idx="14">
                  <c:v>19553</c:v>
                </c:pt>
                <c:pt idx="15">
                  <c:v>19313</c:v>
                </c:pt>
                <c:pt idx="16">
                  <c:v>23934</c:v>
                </c:pt>
                <c:pt idx="17">
                  <c:v>23810</c:v>
                </c:pt>
                <c:pt idx="18">
                  <c:v>16110</c:v>
                </c:pt>
                <c:pt idx="19">
                  <c:v>16130</c:v>
                </c:pt>
                <c:pt idx="20">
                  <c:v>30874</c:v>
                </c:pt>
                <c:pt idx="21">
                  <c:v>21996</c:v>
                </c:pt>
                <c:pt idx="22">
                  <c:v>15570</c:v>
                </c:pt>
                <c:pt idx="23">
                  <c:v>44004</c:v>
                </c:pt>
                <c:pt idx="24">
                  <c:v>17661</c:v>
                </c:pt>
                <c:pt idx="25">
                  <c:v>11446</c:v>
                </c:pt>
                <c:pt idx="26">
                  <c:v>16719</c:v>
                </c:pt>
                <c:pt idx="27">
                  <c:v>15093</c:v>
                </c:pt>
                <c:pt idx="28">
                  <c:v>18927</c:v>
                </c:pt>
                <c:pt idx="29">
                  <c:v>20500</c:v>
                </c:pt>
                <c:pt idx="30">
                  <c:v>14061</c:v>
                </c:pt>
                <c:pt idx="31">
                  <c:v>14619</c:v>
                </c:pt>
                <c:pt idx="32">
                  <c:v>26686</c:v>
                </c:pt>
                <c:pt idx="33">
                  <c:v>19629</c:v>
                </c:pt>
                <c:pt idx="34">
                  <c:v>16648</c:v>
                </c:pt>
                <c:pt idx="35">
                  <c:v>45775</c:v>
                </c:pt>
                <c:pt idx="36">
                  <c:v>20127</c:v>
                </c:pt>
                <c:pt idx="37">
                  <c:v>11660</c:v>
                </c:pt>
                <c:pt idx="38">
                  <c:v>18823</c:v>
                </c:pt>
                <c:pt idx="39">
                  <c:v>27823</c:v>
                </c:pt>
                <c:pt idx="40">
                  <c:v>42600</c:v>
                </c:pt>
                <c:pt idx="41">
                  <c:v>45367</c:v>
                </c:pt>
                <c:pt idx="42">
                  <c:v>31965</c:v>
                </c:pt>
                <c:pt idx="43">
                  <c:v>33569</c:v>
                </c:pt>
                <c:pt idx="44">
                  <c:v>69143</c:v>
                </c:pt>
                <c:pt idx="45">
                  <c:v>38926</c:v>
                </c:pt>
                <c:pt idx="46">
                  <c:v>26987</c:v>
                </c:pt>
                <c:pt idx="47">
                  <c:v>80998</c:v>
                </c:pt>
                <c:pt idx="48">
                  <c:v>42020</c:v>
                </c:pt>
                <c:pt idx="49">
                  <c:v>24535</c:v>
                </c:pt>
                <c:pt idx="50">
                  <c:v>34895</c:v>
                </c:pt>
                <c:pt idx="51">
                  <c:v>42455</c:v>
                </c:pt>
                <c:pt idx="52">
                  <c:v>54800</c:v>
                </c:pt>
                <c:pt idx="53">
                  <c:v>57249</c:v>
                </c:pt>
                <c:pt idx="54">
                  <c:v>36033</c:v>
                </c:pt>
                <c:pt idx="55">
                  <c:v>37247</c:v>
                </c:pt>
                <c:pt idx="56">
                  <c:v>75971</c:v>
                </c:pt>
                <c:pt idx="57">
                  <c:v>43481</c:v>
                </c:pt>
                <c:pt idx="58">
                  <c:v>30609</c:v>
                </c:pt>
                <c:pt idx="59">
                  <c:v>93966</c:v>
                </c:pt>
                <c:pt idx="60">
                  <c:v>49367</c:v>
                </c:pt>
                <c:pt idx="61">
                  <c:v>25835</c:v>
                </c:pt>
                <c:pt idx="62">
                  <c:v>42466</c:v>
                </c:pt>
                <c:pt idx="63">
                  <c:v>42148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2-4A2E-94AA-879B6DAE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64744"/>
        <c:axId val="649653336"/>
      </c:lineChart>
      <c:catAx>
        <c:axId val="189764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49653336"/>
        <c:crosses val="autoZero"/>
        <c:auto val="1"/>
        <c:lblAlgn val="ctr"/>
        <c:lblOffset val="100"/>
        <c:noMultiLvlLbl val="0"/>
      </c:catAx>
      <c:valAx>
        <c:axId val="64965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764744"/>
        <c:crosses val="autoZero"/>
        <c:crossBetween val="between"/>
        <c:min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27142419003E-2"/>
          <c:y val="0.94382991588508802"/>
          <c:w val="0.89999994571516195"/>
          <c:h val="4.3975034264061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3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3200"/>
              <a:t>Attivazioni nette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9381397128901E-2"/>
          <c:y val="1.6382252559727001E-2"/>
          <c:w val="0.92350343487312303"/>
          <c:h val="0.94115113810432405"/>
        </c:manualLayout>
      </c:layout>
      <c:lineChart>
        <c:grouping val="standard"/>
        <c:varyColors val="0"/>
        <c:ser>
          <c:idx val="0"/>
          <c:order val="0"/>
          <c:tx>
            <c:strRef>
              <c:f>'ASS CESS TRASF'!$C$4</c:f>
              <c:strCache>
                <c:ptCount val="1"/>
                <c:pt idx="0">
                  <c:v>T.I.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TRASF'!$A$138:$B$201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TRASF'!$C$138:$C$201</c:f>
              <c:numCache>
                <c:formatCode>_-* #,##0_-;\-* #,##0_-;_-* "-"??_-;_-@_-</c:formatCode>
                <c:ptCount val="64"/>
                <c:pt idx="0">
                  <c:v>13801</c:v>
                </c:pt>
                <c:pt idx="1">
                  <c:v>-22614</c:v>
                </c:pt>
                <c:pt idx="2">
                  <c:v>-31506</c:v>
                </c:pt>
                <c:pt idx="3">
                  <c:v>-8593</c:v>
                </c:pt>
                <c:pt idx="4">
                  <c:v>-17931</c:v>
                </c:pt>
                <c:pt idx="5">
                  <c:v>-33079</c:v>
                </c:pt>
                <c:pt idx="6">
                  <c:v>-29219</c:v>
                </c:pt>
                <c:pt idx="7">
                  <c:v>-51907</c:v>
                </c:pt>
                <c:pt idx="8">
                  <c:v>-30231</c:v>
                </c:pt>
                <c:pt idx="9">
                  <c:v>-38837</c:v>
                </c:pt>
                <c:pt idx="10">
                  <c:v>-44103</c:v>
                </c:pt>
                <c:pt idx="11">
                  <c:v>-147156</c:v>
                </c:pt>
                <c:pt idx="12">
                  <c:v>36671</c:v>
                </c:pt>
                <c:pt idx="13">
                  <c:v>17937</c:v>
                </c:pt>
                <c:pt idx="14">
                  <c:v>31926</c:v>
                </c:pt>
                <c:pt idx="15">
                  <c:v>48245</c:v>
                </c:pt>
                <c:pt idx="16">
                  <c:v>3178</c:v>
                </c:pt>
                <c:pt idx="17">
                  <c:v>-8238</c:v>
                </c:pt>
                <c:pt idx="18">
                  <c:v>2562</c:v>
                </c:pt>
                <c:pt idx="19">
                  <c:v>-33811</c:v>
                </c:pt>
                <c:pt idx="20">
                  <c:v>10661</c:v>
                </c:pt>
                <c:pt idx="21">
                  <c:v>11939</c:v>
                </c:pt>
                <c:pt idx="22">
                  <c:v>16373</c:v>
                </c:pt>
                <c:pt idx="23">
                  <c:v>112884</c:v>
                </c:pt>
                <c:pt idx="24">
                  <c:v>-10591</c:v>
                </c:pt>
                <c:pt idx="25">
                  <c:v>-24945</c:v>
                </c:pt>
                <c:pt idx="26">
                  <c:v>-14888</c:v>
                </c:pt>
                <c:pt idx="27">
                  <c:v>-11876</c:v>
                </c:pt>
                <c:pt idx="28">
                  <c:v>-19344</c:v>
                </c:pt>
                <c:pt idx="29">
                  <c:v>-38851</c:v>
                </c:pt>
                <c:pt idx="30">
                  <c:v>-34848</c:v>
                </c:pt>
                <c:pt idx="31">
                  <c:v>-50828</c:v>
                </c:pt>
                <c:pt idx="32">
                  <c:v>-38410</c:v>
                </c:pt>
                <c:pt idx="33">
                  <c:v>-25518</c:v>
                </c:pt>
                <c:pt idx="34">
                  <c:v>-30675</c:v>
                </c:pt>
                <c:pt idx="35">
                  <c:v>-90391</c:v>
                </c:pt>
                <c:pt idx="36">
                  <c:v>-9821</c:v>
                </c:pt>
                <c:pt idx="37">
                  <c:v>-31006</c:v>
                </c:pt>
                <c:pt idx="38">
                  <c:v>-34117</c:v>
                </c:pt>
                <c:pt idx="39">
                  <c:v>-13254</c:v>
                </c:pt>
                <c:pt idx="40">
                  <c:v>-27143</c:v>
                </c:pt>
                <c:pt idx="41">
                  <c:v>-45103</c:v>
                </c:pt>
                <c:pt idx="42">
                  <c:v>-40010</c:v>
                </c:pt>
                <c:pt idx="43">
                  <c:v>-56048</c:v>
                </c:pt>
                <c:pt idx="44">
                  <c:v>-45530</c:v>
                </c:pt>
                <c:pt idx="45">
                  <c:v>-39771</c:v>
                </c:pt>
                <c:pt idx="46">
                  <c:v>-40637</c:v>
                </c:pt>
                <c:pt idx="47">
                  <c:v>-130950</c:v>
                </c:pt>
                <c:pt idx="48">
                  <c:v>14141</c:v>
                </c:pt>
                <c:pt idx="49">
                  <c:v>-18232</c:v>
                </c:pt>
                <c:pt idx="50">
                  <c:v>-28128</c:v>
                </c:pt>
                <c:pt idx="51">
                  <c:v>-12037</c:v>
                </c:pt>
                <c:pt idx="52">
                  <c:v>-24984</c:v>
                </c:pt>
                <c:pt idx="53">
                  <c:v>-42232</c:v>
                </c:pt>
                <c:pt idx="54">
                  <c:v>-32826</c:v>
                </c:pt>
                <c:pt idx="55">
                  <c:v>-48238</c:v>
                </c:pt>
                <c:pt idx="56">
                  <c:v>-25141</c:v>
                </c:pt>
                <c:pt idx="57">
                  <c:v>-22615</c:v>
                </c:pt>
                <c:pt idx="58">
                  <c:v>-25076</c:v>
                </c:pt>
                <c:pt idx="59">
                  <c:v>-123888</c:v>
                </c:pt>
                <c:pt idx="60">
                  <c:v>48258</c:v>
                </c:pt>
                <c:pt idx="61">
                  <c:v>-6086</c:v>
                </c:pt>
                <c:pt idx="62">
                  <c:v>-28093</c:v>
                </c:pt>
                <c:pt idx="63">
                  <c:v>-10081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2-4A2E-94AA-879B6DAEC763}"/>
            </c:ext>
          </c:extLst>
        </c:ser>
        <c:ser>
          <c:idx val="1"/>
          <c:order val="1"/>
          <c:tx>
            <c:strRef>
              <c:f>'ASS CESS TRASF'!$D$4</c:f>
              <c:strCache>
                <c:ptCount val="1"/>
                <c:pt idx="0">
                  <c:v>T.D.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'ASS CESS TRASF'!$A$138:$B$201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TRASF'!$D$138:$D$201</c:f>
              <c:numCache>
                <c:formatCode>_-* #,##0_-;\-* #,##0_-;_-* "-"??_-;_-@_-</c:formatCode>
                <c:ptCount val="64"/>
                <c:pt idx="0">
                  <c:v>71906</c:v>
                </c:pt>
                <c:pt idx="1">
                  <c:v>58688</c:v>
                </c:pt>
                <c:pt idx="2">
                  <c:v>54316</c:v>
                </c:pt>
                <c:pt idx="3">
                  <c:v>75559</c:v>
                </c:pt>
                <c:pt idx="4">
                  <c:v>69132</c:v>
                </c:pt>
                <c:pt idx="5">
                  <c:v>46555</c:v>
                </c:pt>
                <c:pt idx="6">
                  <c:v>52282</c:v>
                </c:pt>
                <c:pt idx="7">
                  <c:v>-51155</c:v>
                </c:pt>
                <c:pt idx="8">
                  <c:v>1531</c:v>
                </c:pt>
                <c:pt idx="9">
                  <c:v>28010</c:v>
                </c:pt>
                <c:pt idx="10">
                  <c:v>40921</c:v>
                </c:pt>
                <c:pt idx="11">
                  <c:v>-127590</c:v>
                </c:pt>
                <c:pt idx="12">
                  <c:v>59709</c:v>
                </c:pt>
                <c:pt idx="13">
                  <c:v>43117</c:v>
                </c:pt>
                <c:pt idx="14">
                  <c:v>42744</c:v>
                </c:pt>
                <c:pt idx="15">
                  <c:v>66257</c:v>
                </c:pt>
                <c:pt idx="16">
                  <c:v>74197</c:v>
                </c:pt>
                <c:pt idx="17">
                  <c:v>67729</c:v>
                </c:pt>
                <c:pt idx="18">
                  <c:v>58803</c:v>
                </c:pt>
                <c:pt idx="19">
                  <c:v>-42589</c:v>
                </c:pt>
                <c:pt idx="20">
                  <c:v>-5082</c:v>
                </c:pt>
                <c:pt idx="21">
                  <c:v>26479</c:v>
                </c:pt>
                <c:pt idx="22">
                  <c:v>34994</c:v>
                </c:pt>
                <c:pt idx="23">
                  <c:v>-96135</c:v>
                </c:pt>
                <c:pt idx="24">
                  <c:v>68560</c:v>
                </c:pt>
                <c:pt idx="25">
                  <c:v>60969</c:v>
                </c:pt>
                <c:pt idx="26">
                  <c:v>64990</c:v>
                </c:pt>
                <c:pt idx="27">
                  <c:v>86794</c:v>
                </c:pt>
                <c:pt idx="28">
                  <c:v>94298</c:v>
                </c:pt>
                <c:pt idx="29">
                  <c:v>84934</c:v>
                </c:pt>
                <c:pt idx="30">
                  <c:v>77509</c:v>
                </c:pt>
                <c:pt idx="31">
                  <c:v>-36934</c:v>
                </c:pt>
                <c:pt idx="32">
                  <c:v>-7100</c:v>
                </c:pt>
                <c:pt idx="33">
                  <c:v>53792</c:v>
                </c:pt>
                <c:pt idx="34">
                  <c:v>71061</c:v>
                </c:pt>
                <c:pt idx="35">
                  <c:v>-84749</c:v>
                </c:pt>
                <c:pt idx="36">
                  <c:v>78947</c:v>
                </c:pt>
                <c:pt idx="37">
                  <c:v>73302</c:v>
                </c:pt>
                <c:pt idx="38">
                  <c:v>93657</c:v>
                </c:pt>
                <c:pt idx="39">
                  <c:v>121137</c:v>
                </c:pt>
                <c:pt idx="40">
                  <c:v>110260</c:v>
                </c:pt>
                <c:pt idx="41">
                  <c:v>96586</c:v>
                </c:pt>
                <c:pt idx="42">
                  <c:v>84990</c:v>
                </c:pt>
                <c:pt idx="43">
                  <c:v>-40904</c:v>
                </c:pt>
                <c:pt idx="44">
                  <c:v>-136</c:v>
                </c:pt>
                <c:pt idx="45">
                  <c:v>73922</c:v>
                </c:pt>
                <c:pt idx="46">
                  <c:v>87505</c:v>
                </c:pt>
                <c:pt idx="47">
                  <c:v>-108020</c:v>
                </c:pt>
                <c:pt idx="48">
                  <c:v>106463</c:v>
                </c:pt>
                <c:pt idx="49">
                  <c:v>79393</c:v>
                </c:pt>
                <c:pt idx="50">
                  <c:v>76387</c:v>
                </c:pt>
                <c:pt idx="51">
                  <c:v>102530</c:v>
                </c:pt>
                <c:pt idx="52">
                  <c:v>110874</c:v>
                </c:pt>
                <c:pt idx="53">
                  <c:v>84026</c:v>
                </c:pt>
                <c:pt idx="54">
                  <c:v>78853</c:v>
                </c:pt>
                <c:pt idx="55">
                  <c:v>-65618</c:v>
                </c:pt>
                <c:pt idx="56">
                  <c:v>-23043</c:v>
                </c:pt>
                <c:pt idx="57">
                  <c:v>70716</c:v>
                </c:pt>
                <c:pt idx="58">
                  <c:v>66679</c:v>
                </c:pt>
                <c:pt idx="59">
                  <c:v>-132091</c:v>
                </c:pt>
                <c:pt idx="60">
                  <c:v>88637</c:v>
                </c:pt>
                <c:pt idx="61">
                  <c:v>70565</c:v>
                </c:pt>
                <c:pt idx="62">
                  <c:v>59780</c:v>
                </c:pt>
                <c:pt idx="63">
                  <c:v>80439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2-4A2E-94AA-879B6DAEC763}"/>
            </c:ext>
          </c:extLst>
        </c:ser>
        <c:ser>
          <c:idx val="2"/>
          <c:order val="2"/>
          <c:tx>
            <c:strRef>
              <c:f>'ASS CESS TRASF'!$E$137</c:f>
              <c:strCache>
                <c:ptCount val="1"/>
                <c:pt idx="0">
                  <c:v>T.I.+T.D.</c:v>
                </c:pt>
              </c:strCache>
            </c:strRef>
          </c:tx>
          <c:marker>
            <c:symbol val="none"/>
          </c:marker>
          <c:cat>
            <c:multiLvlStrRef>
              <c:f>'ASS CESS TRASF'!$A$138:$B$201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TRASF'!$E$138:$E$201</c:f>
              <c:numCache>
                <c:formatCode>_-* #,##0_-;\-* #,##0_-;_-* "-"??_-;_-@_-</c:formatCode>
                <c:ptCount val="64"/>
                <c:pt idx="0">
                  <c:v>85707</c:v>
                </c:pt>
                <c:pt idx="1">
                  <c:v>36074</c:v>
                </c:pt>
                <c:pt idx="2">
                  <c:v>22810</c:v>
                </c:pt>
                <c:pt idx="3">
                  <c:v>66966</c:v>
                </c:pt>
                <c:pt idx="4">
                  <c:v>51201</c:v>
                </c:pt>
                <c:pt idx="5">
                  <c:v>13476</c:v>
                </c:pt>
                <c:pt idx="6">
                  <c:v>23063</c:v>
                </c:pt>
                <c:pt idx="7">
                  <c:v>-103062</c:v>
                </c:pt>
                <c:pt idx="8">
                  <c:v>-28700</c:v>
                </c:pt>
                <c:pt idx="9">
                  <c:v>-10827</c:v>
                </c:pt>
                <c:pt idx="10">
                  <c:v>-3182</c:v>
                </c:pt>
                <c:pt idx="11">
                  <c:v>-274746</c:v>
                </c:pt>
                <c:pt idx="12">
                  <c:v>96380</c:v>
                </c:pt>
                <c:pt idx="13">
                  <c:v>61054</c:v>
                </c:pt>
                <c:pt idx="14">
                  <c:v>74670</c:v>
                </c:pt>
                <c:pt idx="15">
                  <c:v>114502</c:v>
                </c:pt>
                <c:pt idx="16">
                  <c:v>77375</c:v>
                </c:pt>
                <c:pt idx="17">
                  <c:v>59491</c:v>
                </c:pt>
                <c:pt idx="18">
                  <c:v>61365</c:v>
                </c:pt>
                <c:pt idx="19">
                  <c:v>-76400</c:v>
                </c:pt>
                <c:pt idx="20">
                  <c:v>5579</c:v>
                </c:pt>
                <c:pt idx="21">
                  <c:v>38418</c:v>
                </c:pt>
                <c:pt idx="22">
                  <c:v>51367</c:v>
                </c:pt>
                <c:pt idx="23">
                  <c:v>16749</c:v>
                </c:pt>
                <c:pt idx="24">
                  <c:v>57969</c:v>
                </c:pt>
                <c:pt idx="25">
                  <c:v>36024</c:v>
                </c:pt>
                <c:pt idx="26">
                  <c:v>50102</c:v>
                </c:pt>
                <c:pt idx="27">
                  <c:v>74918</c:v>
                </c:pt>
                <c:pt idx="28">
                  <c:v>74954</c:v>
                </c:pt>
                <c:pt idx="29">
                  <c:v>46083</c:v>
                </c:pt>
                <c:pt idx="30">
                  <c:v>42661</c:v>
                </c:pt>
                <c:pt idx="31">
                  <c:v>-87762</c:v>
                </c:pt>
                <c:pt idx="32">
                  <c:v>-45510</c:v>
                </c:pt>
                <c:pt idx="33">
                  <c:v>28274</c:v>
                </c:pt>
                <c:pt idx="34">
                  <c:v>40386</c:v>
                </c:pt>
                <c:pt idx="35">
                  <c:v>-175140</c:v>
                </c:pt>
                <c:pt idx="36">
                  <c:v>69126</c:v>
                </c:pt>
                <c:pt idx="37">
                  <c:v>42296</c:v>
                </c:pt>
                <c:pt idx="38">
                  <c:v>59540</c:v>
                </c:pt>
                <c:pt idx="39">
                  <c:v>107883</c:v>
                </c:pt>
                <c:pt idx="40">
                  <c:v>83117</c:v>
                </c:pt>
                <c:pt idx="41">
                  <c:v>51483</c:v>
                </c:pt>
                <c:pt idx="42">
                  <c:v>44980</c:v>
                </c:pt>
                <c:pt idx="43">
                  <c:v>-96952</c:v>
                </c:pt>
                <c:pt idx="44">
                  <c:v>-45666</c:v>
                </c:pt>
                <c:pt idx="45">
                  <c:v>34151</c:v>
                </c:pt>
                <c:pt idx="46">
                  <c:v>46868</c:v>
                </c:pt>
                <c:pt idx="47">
                  <c:v>-238970</c:v>
                </c:pt>
                <c:pt idx="48">
                  <c:v>120604</c:v>
                </c:pt>
                <c:pt idx="49">
                  <c:v>61161</c:v>
                </c:pt>
                <c:pt idx="50">
                  <c:v>48259</c:v>
                </c:pt>
                <c:pt idx="51">
                  <c:v>90493</c:v>
                </c:pt>
                <c:pt idx="52">
                  <c:v>85890</c:v>
                </c:pt>
                <c:pt idx="53">
                  <c:v>41794</c:v>
                </c:pt>
                <c:pt idx="54">
                  <c:v>46027</c:v>
                </c:pt>
                <c:pt idx="55">
                  <c:v>-113856</c:v>
                </c:pt>
                <c:pt idx="56">
                  <c:v>-48184</c:v>
                </c:pt>
                <c:pt idx="57">
                  <c:v>48101</c:v>
                </c:pt>
                <c:pt idx="58">
                  <c:v>41603</c:v>
                </c:pt>
                <c:pt idx="59">
                  <c:v>-255979</c:v>
                </c:pt>
                <c:pt idx="60">
                  <c:v>136895</c:v>
                </c:pt>
                <c:pt idx="61">
                  <c:v>64479</c:v>
                </c:pt>
                <c:pt idx="62">
                  <c:v>31687</c:v>
                </c:pt>
                <c:pt idx="63">
                  <c:v>70358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5-4B0E-89F6-F717B5E68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242664"/>
        <c:axId val="189660680"/>
      </c:lineChart>
      <c:catAx>
        <c:axId val="189242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660680"/>
        <c:crosses val="autoZero"/>
        <c:auto val="1"/>
        <c:lblAlgn val="ctr"/>
        <c:lblOffset val="100"/>
        <c:noMultiLvlLbl val="0"/>
      </c:catAx>
      <c:valAx>
        <c:axId val="189660680"/>
        <c:scaling>
          <c:orientation val="minMax"/>
          <c:min val="-1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242664"/>
        <c:crosses val="autoZero"/>
        <c:crossBetween val="between"/>
        <c:min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471378233102136"/>
          <c:y val="0.81072410907764592"/>
          <c:w val="0.27925546620658537"/>
          <c:h val="4.3215565356782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3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3200"/>
              <a:t>Attivazioni nette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9381397128901E-2"/>
          <c:y val="1.6382252559727001E-2"/>
          <c:w val="0.92350343487312303"/>
          <c:h val="0.94115113810432405"/>
        </c:manualLayout>
      </c:layout>
      <c:lineChart>
        <c:grouping val="standard"/>
        <c:varyColors val="0"/>
        <c:ser>
          <c:idx val="2"/>
          <c:order val="0"/>
          <c:tx>
            <c:strRef>
              <c:f>'ASS CESS TRASF'!$E$4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TRASF'!$A$138:$B$201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TRASF'!$F$138:$F$201</c:f>
              <c:numCache>
                <c:formatCode>_-* #,##0_-;\-* #,##0_-;_-* "-"??_-;_-@_-</c:formatCode>
                <c:ptCount val="64"/>
                <c:pt idx="0">
                  <c:v>7863</c:v>
                </c:pt>
                <c:pt idx="1">
                  <c:v>6955</c:v>
                </c:pt>
                <c:pt idx="2">
                  <c:v>7721</c:v>
                </c:pt>
                <c:pt idx="3">
                  <c:v>9758</c:v>
                </c:pt>
                <c:pt idx="4">
                  <c:v>7956</c:v>
                </c:pt>
                <c:pt idx="5">
                  <c:v>11246</c:v>
                </c:pt>
                <c:pt idx="6">
                  <c:v>8345</c:v>
                </c:pt>
                <c:pt idx="7">
                  <c:v>-3479</c:v>
                </c:pt>
                <c:pt idx="8">
                  <c:v>3067</c:v>
                </c:pt>
                <c:pt idx="9">
                  <c:v>7763</c:v>
                </c:pt>
                <c:pt idx="10">
                  <c:v>4748</c:v>
                </c:pt>
                <c:pt idx="11">
                  <c:v>-1268</c:v>
                </c:pt>
                <c:pt idx="12">
                  <c:v>6076</c:v>
                </c:pt>
                <c:pt idx="13">
                  <c:v>4532</c:v>
                </c:pt>
                <c:pt idx="14">
                  <c:v>3912</c:v>
                </c:pt>
                <c:pt idx="15">
                  <c:v>4773</c:v>
                </c:pt>
                <c:pt idx="16">
                  <c:v>3043</c:v>
                </c:pt>
                <c:pt idx="17">
                  <c:v>5065</c:v>
                </c:pt>
                <c:pt idx="18">
                  <c:v>4354</c:v>
                </c:pt>
                <c:pt idx="19">
                  <c:v>-4239</c:v>
                </c:pt>
                <c:pt idx="20">
                  <c:v>-957</c:v>
                </c:pt>
                <c:pt idx="21">
                  <c:v>3276</c:v>
                </c:pt>
                <c:pt idx="22">
                  <c:v>3742</c:v>
                </c:pt>
                <c:pt idx="23">
                  <c:v>749</c:v>
                </c:pt>
                <c:pt idx="24">
                  <c:v>7218</c:v>
                </c:pt>
                <c:pt idx="25">
                  <c:v>6179</c:v>
                </c:pt>
                <c:pt idx="26">
                  <c:v>8908</c:v>
                </c:pt>
                <c:pt idx="27">
                  <c:v>10411</c:v>
                </c:pt>
                <c:pt idx="28">
                  <c:v>10950</c:v>
                </c:pt>
                <c:pt idx="29">
                  <c:v>12722</c:v>
                </c:pt>
                <c:pt idx="30">
                  <c:v>9769</c:v>
                </c:pt>
                <c:pt idx="31">
                  <c:v>303</c:v>
                </c:pt>
                <c:pt idx="32">
                  <c:v>5673</c:v>
                </c:pt>
                <c:pt idx="33">
                  <c:v>13054</c:v>
                </c:pt>
                <c:pt idx="34">
                  <c:v>11822</c:v>
                </c:pt>
                <c:pt idx="35">
                  <c:v>9459</c:v>
                </c:pt>
                <c:pt idx="36">
                  <c:v>10205</c:v>
                </c:pt>
                <c:pt idx="37">
                  <c:v>10635</c:v>
                </c:pt>
                <c:pt idx="38">
                  <c:v>13986</c:v>
                </c:pt>
                <c:pt idx="39">
                  <c:v>15486</c:v>
                </c:pt>
                <c:pt idx="40">
                  <c:v>13178</c:v>
                </c:pt>
                <c:pt idx="41">
                  <c:v>14131</c:v>
                </c:pt>
                <c:pt idx="42">
                  <c:v>12055</c:v>
                </c:pt>
                <c:pt idx="43">
                  <c:v>522</c:v>
                </c:pt>
                <c:pt idx="44">
                  <c:v>8189</c:v>
                </c:pt>
                <c:pt idx="45">
                  <c:v>15012</c:v>
                </c:pt>
                <c:pt idx="46">
                  <c:v>12309</c:v>
                </c:pt>
                <c:pt idx="47">
                  <c:v>5052</c:v>
                </c:pt>
                <c:pt idx="48">
                  <c:v>15417</c:v>
                </c:pt>
                <c:pt idx="49">
                  <c:v>13094</c:v>
                </c:pt>
                <c:pt idx="50">
                  <c:v>14549</c:v>
                </c:pt>
                <c:pt idx="51">
                  <c:v>14803</c:v>
                </c:pt>
                <c:pt idx="52">
                  <c:v>13796</c:v>
                </c:pt>
                <c:pt idx="53">
                  <c:v>14040</c:v>
                </c:pt>
                <c:pt idx="54">
                  <c:v>12666</c:v>
                </c:pt>
                <c:pt idx="55">
                  <c:v>439</c:v>
                </c:pt>
                <c:pt idx="56">
                  <c:v>10504</c:v>
                </c:pt>
                <c:pt idx="57">
                  <c:v>16898</c:v>
                </c:pt>
                <c:pt idx="58">
                  <c:v>13411</c:v>
                </c:pt>
                <c:pt idx="59">
                  <c:v>5099</c:v>
                </c:pt>
                <c:pt idx="60">
                  <c:v>17213</c:v>
                </c:pt>
                <c:pt idx="61">
                  <c:v>13330</c:v>
                </c:pt>
                <c:pt idx="62">
                  <c:v>13640</c:v>
                </c:pt>
                <c:pt idx="63">
                  <c:v>14556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2-4A2E-94AA-879B6DAEC763}"/>
            </c:ext>
          </c:extLst>
        </c:ser>
        <c:ser>
          <c:idx val="3"/>
          <c:order val="1"/>
          <c:tx>
            <c:strRef>
              <c:f>'ASS CESS TRASF'!$F$4</c:f>
              <c:strCache>
                <c:ptCount val="1"/>
                <c:pt idx="0">
                  <c:v>Stagionali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TRASF'!$A$138:$B$201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TRASF'!$G$138:$G$201</c:f>
              <c:numCache>
                <c:formatCode>_-* #,##0_-;\-* #,##0_-;_-* "-"??_-;_-@_-</c:formatCode>
                <c:ptCount val="64"/>
                <c:pt idx="0">
                  <c:v>-2920</c:v>
                </c:pt>
                <c:pt idx="1">
                  <c:v>5163</c:v>
                </c:pt>
                <c:pt idx="2">
                  <c:v>-748</c:v>
                </c:pt>
                <c:pt idx="3">
                  <c:v>45226</c:v>
                </c:pt>
                <c:pt idx="4">
                  <c:v>47688</c:v>
                </c:pt>
                <c:pt idx="5">
                  <c:v>85873</c:v>
                </c:pt>
                <c:pt idx="6">
                  <c:v>45937</c:v>
                </c:pt>
                <c:pt idx="7">
                  <c:v>-29751</c:v>
                </c:pt>
                <c:pt idx="8">
                  <c:v>-138156</c:v>
                </c:pt>
                <c:pt idx="9">
                  <c:v>-61478</c:v>
                </c:pt>
                <c:pt idx="10">
                  <c:v>-17330</c:v>
                </c:pt>
                <c:pt idx="11">
                  <c:v>25518</c:v>
                </c:pt>
                <c:pt idx="12">
                  <c:v>-214</c:v>
                </c:pt>
                <c:pt idx="13">
                  <c:v>4115</c:v>
                </c:pt>
                <c:pt idx="14">
                  <c:v>11182</c:v>
                </c:pt>
                <c:pt idx="15">
                  <c:v>30005</c:v>
                </c:pt>
                <c:pt idx="16">
                  <c:v>58845</c:v>
                </c:pt>
                <c:pt idx="17">
                  <c:v>82610</c:v>
                </c:pt>
                <c:pt idx="18">
                  <c:v>50198</c:v>
                </c:pt>
                <c:pt idx="19">
                  <c:v>-32824</c:v>
                </c:pt>
                <c:pt idx="20">
                  <c:v>-145714</c:v>
                </c:pt>
                <c:pt idx="21">
                  <c:v>-64012</c:v>
                </c:pt>
                <c:pt idx="22">
                  <c:v>-15380</c:v>
                </c:pt>
                <c:pt idx="23">
                  <c:v>23615</c:v>
                </c:pt>
                <c:pt idx="24">
                  <c:v>-342</c:v>
                </c:pt>
                <c:pt idx="25">
                  <c:v>4121</c:v>
                </c:pt>
                <c:pt idx="26">
                  <c:v>12870</c:v>
                </c:pt>
                <c:pt idx="27">
                  <c:v>26959</c:v>
                </c:pt>
                <c:pt idx="28">
                  <c:v>57270</c:v>
                </c:pt>
                <c:pt idx="29">
                  <c:v>86964</c:v>
                </c:pt>
                <c:pt idx="30">
                  <c:v>49429</c:v>
                </c:pt>
                <c:pt idx="31">
                  <c:v>-29813</c:v>
                </c:pt>
                <c:pt idx="32">
                  <c:v>-143890</c:v>
                </c:pt>
                <c:pt idx="33">
                  <c:v>-63436</c:v>
                </c:pt>
                <c:pt idx="34">
                  <c:v>-15589</c:v>
                </c:pt>
                <c:pt idx="35">
                  <c:v>24547</c:v>
                </c:pt>
                <c:pt idx="36">
                  <c:v>-1725</c:v>
                </c:pt>
                <c:pt idx="37">
                  <c:v>6266</c:v>
                </c:pt>
                <c:pt idx="38">
                  <c:v>7907</c:v>
                </c:pt>
                <c:pt idx="39">
                  <c:v>54190</c:v>
                </c:pt>
                <c:pt idx="40">
                  <c:v>55431</c:v>
                </c:pt>
                <c:pt idx="41">
                  <c:v>100053</c:v>
                </c:pt>
                <c:pt idx="42">
                  <c:v>52938</c:v>
                </c:pt>
                <c:pt idx="43">
                  <c:v>-36345</c:v>
                </c:pt>
                <c:pt idx="44">
                  <c:v>-167942</c:v>
                </c:pt>
                <c:pt idx="45">
                  <c:v>-67438</c:v>
                </c:pt>
                <c:pt idx="46">
                  <c:v>-19484</c:v>
                </c:pt>
                <c:pt idx="47">
                  <c:v>27551</c:v>
                </c:pt>
                <c:pt idx="48">
                  <c:v>-3272</c:v>
                </c:pt>
                <c:pt idx="49">
                  <c:v>5808</c:v>
                </c:pt>
                <c:pt idx="50">
                  <c:v>33473</c:v>
                </c:pt>
                <c:pt idx="51">
                  <c:v>28245</c:v>
                </c:pt>
                <c:pt idx="52">
                  <c:v>63000</c:v>
                </c:pt>
                <c:pt idx="53">
                  <c:v>102127</c:v>
                </c:pt>
                <c:pt idx="54">
                  <c:v>51042</c:v>
                </c:pt>
                <c:pt idx="55">
                  <c:v>-39049</c:v>
                </c:pt>
                <c:pt idx="56">
                  <c:v>-173679</c:v>
                </c:pt>
                <c:pt idx="57">
                  <c:v>-68219</c:v>
                </c:pt>
                <c:pt idx="58">
                  <c:v>-21724</c:v>
                </c:pt>
                <c:pt idx="59">
                  <c:v>30038</c:v>
                </c:pt>
                <c:pt idx="60">
                  <c:v>-3574</c:v>
                </c:pt>
                <c:pt idx="61">
                  <c:v>8118</c:v>
                </c:pt>
                <c:pt idx="62">
                  <c:v>8571</c:v>
                </c:pt>
                <c:pt idx="63">
                  <c:v>60883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2-4A2E-94AA-879B6DAEC763}"/>
            </c:ext>
          </c:extLst>
        </c:ser>
        <c:ser>
          <c:idx val="4"/>
          <c:order val="2"/>
          <c:tx>
            <c:strRef>
              <c:f>'ASS CESS TRASF'!$G$4</c:f>
              <c:strCache>
                <c:ptCount val="1"/>
                <c:pt idx="0">
                  <c:v>in Somministrazione</c:v>
                </c:pt>
              </c:strCache>
            </c:strRef>
          </c:tx>
          <c:spPr>
            <a:ln w="2857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TRASF'!$A$138:$B$201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TRASF'!$H$138:$H$201</c:f>
              <c:numCache>
                <c:formatCode>_-* #,##0_-;\-* #,##0_-;_-* "-"??_-;_-@_-</c:formatCode>
                <c:ptCount val="64"/>
                <c:pt idx="0">
                  <c:v>49472</c:v>
                </c:pt>
                <c:pt idx="1">
                  <c:v>5178</c:v>
                </c:pt>
                <c:pt idx="2">
                  <c:v>1634</c:v>
                </c:pt>
                <c:pt idx="3">
                  <c:v>-471</c:v>
                </c:pt>
                <c:pt idx="4">
                  <c:v>12121</c:v>
                </c:pt>
                <c:pt idx="5">
                  <c:v>10963</c:v>
                </c:pt>
                <c:pt idx="6">
                  <c:v>6677</c:v>
                </c:pt>
                <c:pt idx="7">
                  <c:v>-26473</c:v>
                </c:pt>
                <c:pt idx="8">
                  <c:v>15089</c:v>
                </c:pt>
                <c:pt idx="9">
                  <c:v>-2060</c:v>
                </c:pt>
                <c:pt idx="10">
                  <c:v>12180</c:v>
                </c:pt>
                <c:pt idx="11">
                  <c:v>-68837</c:v>
                </c:pt>
                <c:pt idx="12">
                  <c:v>60873</c:v>
                </c:pt>
                <c:pt idx="13">
                  <c:v>7507</c:v>
                </c:pt>
                <c:pt idx="14">
                  <c:v>5965</c:v>
                </c:pt>
                <c:pt idx="15">
                  <c:v>2077</c:v>
                </c:pt>
                <c:pt idx="16">
                  <c:v>3381</c:v>
                </c:pt>
                <c:pt idx="17">
                  <c:v>24417</c:v>
                </c:pt>
                <c:pt idx="18">
                  <c:v>-8770</c:v>
                </c:pt>
                <c:pt idx="19">
                  <c:v>-9290</c:v>
                </c:pt>
                <c:pt idx="20">
                  <c:v>4975</c:v>
                </c:pt>
                <c:pt idx="21">
                  <c:v>-9545</c:v>
                </c:pt>
                <c:pt idx="22">
                  <c:v>9528</c:v>
                </c:pt>
                <c:pt idx="23">
                  <c:v>-81840</c:v>
                </c:pt>
                <c:pt idx="24">
                  <c:v>52332</c:v>
                </c:pt>
                <c:pt idx="25">
                  <c:v>13625</c:v>
                </c:pt>
                <c:pt idx="26">
                  <c:v>6774</c:v>
                </c:pt>
                <c:pt idx="27">
                  <c:v>4483</c:v>
                </c:pt>
                <c:pt idx="28">
                  <c:v>14984</c:v>
                </c:pt>
                <c:pt idx="29">
                  <c:v>15100</c:v>
                </c:pt>
                <c:pt idx="30">
                  <c:v>-4114</c:v>
                </c:pt>
                <c:pt idx="31">
                  <c:v>-3128</c:v>
                </c:pt>
                <c:pt idx="32">
                  <c:v>798</c:v>
                </c:pt>
                <c:pt idx="33">
                  <c:v>-8029</c:v>
                </c:pt>
                <c:pt idx="34">
                  <c:v>29480</c:v>
                </c:pt>
                <c:pt idx="35">
                  <c:v>-84618</c:v>
                </c:pt>
                <c:pt idx="36">
                  <c:v>65825</c:v>
                </c:pt>
                <c:pt idx="37">
                  <c:v>9207</c:v>
                </c:pt>
                <c:pt idx="38">
                  <c:v>8068</c:v>
                </c:pt>
                <c:pt idx="39">
                  <c:v>4000</c:v>
                </c:pt>
                <c:pt idx="40">
                  <c:v>25538</c:v>
                </c:pt>
                <c:pt idx="41">
                  <c:v>13467</c:v>
                </c:pt>
                <c:pt idx="42">
                  <c:v>7986</c:v>
                </c:pt>
                <c:pt idx="43">
                  <c:v>-12569</c:v>
                </c:pt>
                <c:pt idx="44">
                  <c:v>-2774</c:v>
                </c:pt>
                <c:pt idx="45">
                  <c:v>6007</c:v>
                </c:pt>
                <c:pt idx="46">
                  <c:v>29830</c:v>
                </c:pt>
                <c:pt idx="47">
                  <c:v>-108893</c:v>
                </c:pt>
                <c:pt idx="48">
                  <c:v>80703</c:v>
                </c:pt>
                <c:pt idx="49">
                  <c:v>6427</c:v>
                </c:pt>
                <c:pt idx="50">
                  <c:v>-20781</c:v>
                </c:pt>
                <c:pt idx="51">
                  <c:v>12054</c:v>
                </c:pt>
                <c:pt idx="52">
                  <c:v>33918</c:v>
                </c:pt>
                <c:pt idx="53">
                  <c:v>2182</c:v>
                </c:pt>
                <c:pt idx="54">
                  <c:v>16735</c:v>
                </c:pt>
                <c:pt idx="55">
                  <c:v>-24473</c:v>
                </c:pt>
                <c:pt idx="56">
                  <c:v>-4146</c:v>
                </c:pt>
                <c:pt idx="57">
                  <c:v>7350</c:v>
                </c:pt>
                <c:pt idx="58">
                  <c:v>15925</c:v>
                </c:pt>
                <c:pt idx="59">
                  <c:v>-76891</c:v>
                </c:pt>
                <c:pt idx="60">
                  <c:v>33496</c:v>
                </c:pt>
                <c:pt idx="61">
                  <c:v>6682</c:v>
                </c:pt>
                <c:pt idx="62">
                  <c:v>-7513</c:v>
                </c:pt>
                <c:pt idx="63">
                  <c:v>6180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2-4A2E-94AA-879B6DAEC763}"/>
            </c:ext>
          </c:extLst>
        </c:ser>
        <c:ser>
          <c:idx val="5"/>
          <c:order val="3"/>
          <c:tx>
            <c:strRef>
              <c:f>'ASS CESS TRASF'!$H$4</c:f>
              <c:strCache>
                <c:ptCount val="1"/>
                <c:pt idx="0">
                  <c:v>Lavoro intermittente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TRASF'!$A$138:$B$201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TRASF'!$I$138:$I$201</c:f>
              <c:numCache>
                <c:formatCode>_-* #,##0_-;\-* #,##0_-;_-* "-"??_-;_-@_-</c:formatCode>
                <c:ptCount val="64"/>
                <c:pt idx="0">
                  <c:v>-1101</c:v>
                </c:pt>
                <c:pt idx="1">
                  <c:v>4322</c:v>
                </c:pt>
                <c:pt idx="2">
                  <c:v>2706</c:v>
                </c:pt>
                <c:pt idx="3">
                  <c:v>12908</c:v>
                </c:pt>
                <c:pt idx="4">
                  <c:v>2776</c:v>
                </c:pt>
                <c:pt idx="5">
                  <c:v>1733</c:v>
                </c:pt>
                <c:pt idx="6">
                  <c:v>6462</c:v>
                </c:pt>
                <c:pt idx="7">
                  <c:v>-4141</c:v>
                </c:pt>
                <c:pt idx="8">
                  <c:v>-14209</c:v>
                </c:pt>
                <c:pt idx="9">
                  <c:v>1076</c:v>
                </c:pt>
                <c:pt idx="10">
                  <c:v>1697</c:v>
                </c:pt>
                <c:pt idx="11">
                  <c:v>-25505</c:v>
                </c:pt>
                <c:pt idx="12">
                  <c:v>654</c:v>
                </c:pt>
                <c:pt idx="13">
                  <c:v>5064</c:v>
                </c:pt>
                <c:pt idx="14">
                  <c:v>-203</c:v>
                </c:pt>
                <c:pt idx="15">
                  <c:v>9052</c:v>
                </c:pt>
                <c:pt idx="16">
                  <c:v>4123</c:v>
                </c:pt>
                <c:pt idx="17">
                  <c:v>1091</c:v>
                </c:pt>
                <c:pt idx="18">
                  <c:v>6418</c:v>
                </c:pt>
                <c:pt idx="19">
                  <c:v>-2762</c:v>
                </c:pt>
                <c:pt idx="20">
                  <c:v>-10299</c:v>
                </c:pt>
                <c:pt idx="21">
                  <c:v>1193</c:v>
                </c:pt>
                <c:pt idx="22">
                  <c:v>1636</c:v>
                </c:pt>
                <c:pt idx="23">
                  <c:v>-21957</c:v>
                </c:pt>
                <c:pt idx="24">
                  <c:v>218</c:v>
                </c:pt>
                <c:pt idx="25">
                  <c:v>4859</c:v>
                </c:pt>
                <c:pt idx="26">
                  <c:v>5191</c:v>
                </c:pt>
                <c:pt idx="27">
                  <c:v>7588</c:v>
                </c:pt>
                <c:pt idx="28">
                  <c:v>5292</c:v>
                </c:pt>
                <c:pt idx="29">
                  <c:v>4350</c:v>
                </c:pt>
                <c:pt idx="30">
                  <c:v>8259</c:v>
                </c:pt>
                <c:pt idx="31">
                  <c:v>-2315</c:v>
                </c:pt>
                <c:pt idx="32">
                  <c:v>-5892</c:v>
                </c:pt>
                <c:pt idx="33">
                  <c:v>9957</c:v>
                </c:pt>
                <c:pt idx="34">
                  <c:v>6733</c:v>
                </c:pt>
                <c:pt idx="35">
                  <c:v>-18780</c:v>
                </c:pt>
                <c:pt idx="36">
                  <c:v>1036</c:v>
                </c:pt>
                <c:pt idx="37">
                  <c:v>6634</c:v>
                </c:pt>
                <c:pt idx="38">
                  <c:v>24638</c:v>
                </c:pt>
                <c:pt idx="39">
                  <c:v>58337</c:v>
                </c:pt>
                <c:pt idx="40">
                  <c:v>16843</c:v>
                </c:pt>
                <c:pt idx="41">
                  <c:v>17722</c:v>
                </c:pt>
                <c:pt idx="42">
                  <c:v>16391</c:v>
                </c:pt>
                <c:pt idx="43">
                  <c:v>-1673</c:v>
                </c:pt>
                <c:pt idx="44">
                  <c:v>-18879</c:v>
                </c:pt>
                <c:pt idx="45">
                  <c:v>12459</c:v>
                </c:pt>
                <c:pt idx="46">
                  <c:v>13552</c:v>
                </c:pt>
                <c:pt idx="47">
                  <c:v>-27183</c:v>
                </c:pt>
                <c:pt idx="48">
                  <c:v>402</c:v>
                </c:pt>
                <c:pt idx="49">
                  <c:v>12538</c:v>
                </c:pt>
                <c:pt idx="50">
                  <c:v>17982</c:v>
                </c:pt>
                <c:pt idx="51">
                  <c:v>20293</c:v>
                </c:pt>
                <c:pt idx="52">
                  <c:v>5688</c:v>
                </c:pt>
                <c:pt idx="53">
                  <c:v>9002</c:v>
                </c:pt>
                <c:pt idx="54">
                  <c:v>12705</c:v>
                </c:pt>
                <c:pt idx="55">
                  <c:v>-2484</c:v>
                </c:pt>
                <c:pt idx="56">
                  <c:v>-23076</c:v>
                </c:pt>
                <c:pt idx="57">
                  <c:v>15120</c:v>
                </c:pt>
                <c:pt idx="58">
                  <c:v>13575</c:v>
                </c:pt>
                <c:pt idx="59">
                  <c:v>-35671</c:v>
                </c:pt>
                <c:pt idx="60">
                  <c:v>-2112</c:v>
                </c:pt>
                <c:pt idx="61">
                  <c:v>16555</c:v>
                </c:pt>
                <c:pt idx="62">
                  <c:v>11883</c:v>
                </c:pt>
                <c:pt idx="63">
                  <c:v>25708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2-4A2E-94AA-879B6DAE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339672"/>
        <c:axId val="189540744"/>
      </c:lineChart>
      <c:catAx>
        <c:axId val="18933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540744"/>
        <c:crosses val="autoZero"/>
        <c:auto val="1"/>
        <c:lblAlgn val="ctr"/>
        <c:lblOffset val="100"/>
        <c:noMultiLvlLbl val="0"/>
      </c:catAx>
      <c:valAx>
        <c:axId val="18954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339672"/>
        <c:crosses val="autoZero"/>
        <c:crossBetween val="between"/>
        <c:min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679230138601402E-2"/>
          <c:y val="0.81925653704549695"/>
          <c:w val="0.89999994571516195"/>
          <c:h val="4.3975034264061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3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062522035491796E-2"/>
          <c:y val="2.5085910652921001E-2"/>
          <c:w val="0.92593747796450798"/>
          <c:h val="0.84670441323700496"/>
        </c:manualLayout>
      </c:layout>
      <c:areaChart>
        <c:grouping val="standard"/>
        <c:varyColors val="0"/>
        <c:ser>
          <c:idx val="0"/>
          <c:order val="0"/>
          <c:tx>
            <c:strRef>
              <c:f>'ASS CESS TRASF'!$C$281:$C$282</c:f>
              <c:strCache>
                <c:ptCount val="2"/>
                <c:pt idx="0">
                  <c:v>Attivazioni nette e Trasformazioni a T.I.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44450">
              <a:noFill/>
            </a:ln>
          </c:spPr>
          <c:cat>
            <c:multiLvlStrRef>
              <c:f>'ASS CESS TRASF'!$A$283:$B$346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TRASF'!$C$283:$C$346</c:f>
              <c:numCache>
                <c:formatCode>_-* #,##0_-;\-* #,##0_-;_-* "-"??_-;_-@_-</c:formatCode>
                <c:ptCount val="64"/>
                <c:pt idx="0">
                  <c:v>74347</c:v>
                </c:pt>
                <c:pt idx="1">
                  <c:v>8016</c:v>
                </c:pt>
                <c:pt idx="2">
                  <c:v>412</c:v>
                </c:pt>
                <c:pt idx="3">
                  <c:v>22105</c:v>
                </c:pt>
                <c:pt idx="4">
                  <c:v>13691</c:v>
                </c:pt>
                <c:pt idx="5">
                  <c:v>-1684</c:v>
                </c:pt>
                <c:pt idx="6">
                  <c:v>3903</c:v>
                </c:pt>
                <c:pt idx="7">
                  <c:v>-27784</c:v>
                </c:pt>
                <c:pt idx="8">
                  <c:v>1177</c:v>
                </c:pt>
                <c:pt idx="9">
                  <c:v>-4302</c:v>
                </c:pt>
                <c:pt idx="10">
                  <c:v>-18693</c:v>
                </c:pt>
                <c:pt idx="11">
                  <c:v>-120741</c:v>
                </c:pt>
                <c:pt idx="12">
                  <c:v>84139</c:v>
                </c:pt>
                <c:pt idx="13">
                  <c:v>51919</c:v>
                </c:pt>
                <c:pt idx="14">
                  <c:v>80386</c:v>
                </c:pt>
                <c:pt idx="15">
                  <c:v>99946</c:v>
                </c:pt>
                <c:pt idx="16">
                  <c:v>46850</c:v>
                </c:pt>
                <c:pt idx="17">
                  <c:v>30674</c:v>
                </c:pt>
                <c:pt idx="18">
                  <c:v>45369</c:v>
                </c:pt>
                <c:pt idx="19">
                  <c:v>-2299</c:v>
                </c:pt>
                <c:pt idx="20">
                  <c:v>51376</c:v>
                </c:pt>
                <c:pt idx="21">
                  <c:v>64120</c:v>
                </c:pt>
                <c:pt idx="22">
                  <c:v>67319</c:v>
                </c:pt>
                <c:pt idx="23">
                  <c:v>264792</c:v>
                </c:pt>
                <c:pt idx="24">
                  <c:v>29513</c:v>
                </c:pt>
                <c:pt idx="25">
                  <c:v>713</c:v>
                </c:pt>
                <c:pt idx="26">
                  <c:v>10958</c:v>
                </c:pt>
                <c:pt idx="27">
                  <c:v>17683</c:v>
                </c:pt>
                <c:pt idx="28">
                  <c:v>7955</c:v>
                </c:pt>
                <c:pt idx="29">
                  <c:v>-12158</c:v>
                </c:pt>
                <c:pt idx="30">
                  <c:v>-1885</c:v>
                </c:pt>
                <c:pt idx="31">
                  <c:v>-27277</c:v>
                </c:pt>
                <c:pt idx="32">
                  <c:v>-6657</c:v>
                </c:pt>
                <c:pt idx="33">
                  <c:v>13159</c:v>
                </c:pt>
                <c:pt idx="34">
                  <c:v>1699</c:v>
                </c:pt>
                <c:pt idx="35">
                  <c:v>8001</c:v>
                </c:pt>
                <c:pt idx="36">
                  <c:v>28116</c:v>
                </c:pt>
                <c:pt idx="37">
                  <c:v>-7223</c:v>
                </c:pt>
                <c:pt idx="38">
                  <c:v>-4771</c:v>
                </c:pt>
                <c:pt idx="39">
                  <c:v>19780</c:v>
                </c:pt>
                <c:pt idx="40">
                  <c:v>1771</c:v>
                </c:pt>
                <c:pt idx="41">
                  <c:v>-15004</c:v>
                </c:pt>
                <c:pt idx="42">
                  <c:v>-5899</c:v>
                </c:pt>
                <c:pt idx="43">
                  <c:v>-32131</c:v>
                </c:pt>
                <c:pt idx="44">
                  <c:v>-13511</c:v>
                </c:pt>
                <c:pt idx="45">
                  <c:v>-2350</c:v>
                </c:pt>
                <c:pt idx="46">
                  <c:v>-13201</c:v>
                </c:pt>
                <c:pt idx="47">
                  <c:v>-96625</c:v>
                </c:pt>
                <c:pt idx="48">
                  <c:v>78561</c:v>
                </c:pt>
                <c:pt idx="49">
                  <c:v>19169</c:v>
                </c:pt>
                <c:pt idx="50">
                  <c:v>12157</c:v>
                </c:pt>
                <c:pt idx="51">
                  <c:v>34098</c:v>
                </c:pt>
                <c:pt idx="52">
                  <c:v>13974</c:v>
                </c:pt>
                <c:pt idx="53">
                  <c:v>-4539</c:v>
                </c:pt>
                <c:pt idx="54">
                  <c:v>19042</c:v>
                </c:pt>
                <c:pt idx="55">
                  <c:v>-6855</c:v>
                </c:pt>
                <c:pt idx="56">
                  <c:v>23470</c:v>
                </c:pt>
                <c:pt idx="57">
                  <c:v>39801</c:v>
                </c:pt>
                <c:pt idx="58">
                  <c:v>27368</c:v>
                </c:pt>
                <c:pt idx="59">
                  <c:v>-46866</c:v>
                </c:pt>
                <c:pt idx="60">
                  <c:v>177761</c:v>
                </c:pt>
                <c:pt idx="61">
                  <c:v>48441</c:v>
                </c:pt>
                <c:pt idx="62">
                  <c:v>28999</c:v>
                </c:pt>
                <c:pt idx="63">
                  <c:v>46027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2-4D7F-8507-D748E37CF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812168"/>
        <c:axId val="170872392"/>
      </c:areaChart>
      <c:lineChart>
        <c:grouping val="standard"/>
        <c:varyColors val="0"/>
        <c:ser>
          <c:idx val="1"/>
          <c:order val="1"/>
          <c:tx>
            <c:strRef>
              <c:f>'ASS CESS TRASF'!$D$281:$D$282</c:f>
              <c:strCache>
                <c:ptCount val="2"/>
                <c:pt idx="0">
                  <c:v>Attivazioni nette a T.I.</c:v>
                </c:pt>
              </c:strCache>
            </c:strRef>
          </c:tx>
          <c:spPr>
            <a:ln w="66675" cmpd="dbl">
              <a:solidFill>
                <a:schemeClr val="accent6"/>
              </a:solidFill>
            </a:ln>
          </c:spPr>
          <c:marker>
            <c:symbol val="none"/>
          </c:marker>
          <c:cat>
            <c:multiLvlStrRef>
              <c:f>'ASS CESS TRASF'!$A$283:$B$346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TRASF'!$D$283:$D$346</c:f>
              <c:numCache>
                <c:formatCode>_-* #,##0_-;\-* #,##0_-;_-* "-"??_-;_-@_-</c:formatCode>
                <c:ptCount val="64"/>
                <c:pt idx="0">
                  <c:v>13801</c:v>
                </c:pt>
                <c:pt idx="1">
                  <c:v>-22614</c:v>
                </c:pt>
                <c:pt idx="2">
                  <c:v>-31506</c:v>
                </c:pt>
                <c:pt idx="3">
                  <c:v>-8593</c:v>
                </c:pt>
                <c:pt idx="4">
                  <c:v>-17931</c:v>
                </c:pt>
                <c:pt idx="5">
                  <c:v>-33079</c:v>
                </c:pt>
                <c:pt idx="6">
                  <c:v>-29219</c:v>
                </c:pt>
                <c:pt idx="7">
                  <c:v>-51907</c:v>
                </c:pt>
                <c:pt idx="8">
                  <c:v>-30231</c:v>
                </c:pt>
                <c:pt idx="9">
                  <c:v>-38837</c:v>
                </c:pt>
                <c:pt idx="10">
                  <c:v>-44103</c:v>
                </c:pt>
                <c:pt idx="11">
                  <c:v>-147156</c:v>
                </c:pt>
                <c:pt idx="12">
                  <c:v>36671</c:v>
                </c:pt>
                <c:pt idx="13">
                  <c:v>17937</c:v>
                </c:pt>
                <c:pt idx="14">
                  <c:v>31926</c:v>
                </c:pt>
                <c:pt idx="15">
                  <c:v>48245</c:v>
                </c:pt>
                <c:pt idx="16">
                  <c:v>3178</c:v>
                </c:pt>
                <c:pt idx="17">
                  <c:v>-8238</c:v>
                </c:pt>
                <c:pt idx="18">
                  <c:v>2562</c:v>
                </c:pt>
                <c:pt idx="19">
                  <c:v>-33811</c:v>
                </c:pt>
                <c:pt idx="20">
                  <c:v>10661</c:v>
                </c:pt>
                <c:pt idx="21">
                  <c:v>11939</c:v>
                </c:pt>
                <c:pt idx="22">
                  <c:v>16373</c:v>
                </c:pt>
                <c:pt idx="23">
                  <c:v>112884</c:v>
                </c:pt>
                <c:pt idx="24">
                  <c:v>-10591</c:v>
                </c:pt>
                <c:pt idx="25">
                  <c:v>-24945</c:v>
                </c:pt>
                <c:pt idx="26">
                  <c:v>-14888</c:v>
                </c:pt>
                <c:pt idx="27">
                  <c:v>-11876</c:v>
                </c:pt>
                <c:pt idx="28">
                  <c:v>-19344</c:v>
                </c:pt>
                <c:pt idx="29">
                  <c:v>-38851</c:v>
                </c:pt>
                <c:pt idx="30">
                  <c:v>-34848</c:v>
                </c:pt>
                <c:pt idx="31">
                  <c:v>-50828</c:v>
                </c:pt>
                <c:pt idx="32">
                  <c:v>-38410</c:v>
                </c:pt>
                <c:pt idx="33">
                  <c:v>-25518</c:v>
                </c:pt>
                <c:pt idx="34">
                  <c:v>-30675</c:v>
                </c:pt>
                <c:pt idx="35">
                  <c:v>-90391</c:v>
                </c:pt>
                <c:pt idx="36">
                  <c:v>-9821</c:v>
                </c:pt>
                <c:pt idx="37">
                  <c:v>-31006</c:v>
                </c:pt>
                <c:pt idx="38">
                  <c:v>-34117</c:v>
                </c:pt>
                <c:pt idx="39">
                  <c:v>-13254</c:v>
                </c:pt>
                <c:pt idx="40">
                  <c:v>-27143</c:v>
                </c:pt>
                <c:pt idx="41">
                  <c:v>-45103</c:v>
                </c:pt>
                <c:pt idx="42">
                  <c:v>-40010</c:v>
                </c:pt>
                <c:pt idx="43">
                  <c:v>-56048</c:v>
                </c:pt>
                <c:pt idx="44">
                  <c:v>-45530</c:v>
                </c:pt>
                <c:pt idx="45">
                  <c:v>-39771</c:v>
                </c:pt>
                <c:pt idx="46">
                  <c:v>-40637</c:v>
                </c:pt>
                <c:pt idx="47">
                  <c:v>-130950</c:v>
                </c:pt>
                <c:pt idx="48">
                  <c:v>14141</c:v>
                </c:pt>
                <c:pt idx="49">
                  <c:v>-18232</c:v>
                </c:pt>
                <c:pt idx="50">
                  <c:v>-28128</c:v>
                </c:pt>
                <c:pt idx="51">
                  <c:v>-12037</c:v>
                </c:pt>
                <c:pt idx="52">
                  <c:v>-24984</c:v>
                </c:pt>
                <c:pt idx="53">
                  <c:v>-42232</c:v>
                </c:pt>
                <c:pt idx="54">
                  <c:v>-32826</c:v>
                </c:pt>
                <c:pt idx="55">
                  <c:v>-48238</c:v>
                </c:pt>
                <c:pt idx="56">
                  <c:v>-25141</c:v>
                </c:pt>
                <c:pt idx="57">
                  <c:v>-22615</c:v>
                </c:pt>
                <c:pt idx="58">
                  <c:v>-25076</c:v>
                </c:pt>
                <c:pt idx="59">
                  <c:v>-123888</c:v>
                </c:pt>
                <c:pt idx="60">
                  <c:v>48258</c:v>
                </c:pt>
                <c:pt idx="61">
                  <c:v>-6086</c:v>
                </c:pt>
                <c:pt idx="62">
                  <c:v>-28093</c:v>
                </c:pt>
                <c:pt idx="63">
                  <c:v>-10081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2-4D7F-8507-D748E37CF311}"/>
            </c:ext>
          </c:extLst>
        </c:ser>
        <c:ser>
          <c:idx val="2"/>
          <c:order val="2"/>
          <c:tx>
            <c:strRef>
              <c:f>'ASS CESS TRASF'!$E$281:$E$282</c:f>
              <c:strCache>
                <c:ptCount val="2"/>
                <c:pt idx="0">
                  <c:v>Trasformazioni a T.I.</c:v>
                </c:pt>
              </c:strCache>
            </c:strRef>
          </c:tx>
          <c:spPr>
            <a:ln w="66675" cmpd="dbl">
              <a:solidFill>
                <a:srgbClr val="0000FF"/>
              </a:solidFill>
            </a:ln>
          </c:spPr>
          <c:marker>
            <c:symbol val="none"/>
          </c:marker>
          <c:cat>
            <c:multiLvlStrRef>
              <c:f>'ASS CESS TRASF'!$A$283:$B$346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TRASF'!$E$283:$E$346</c:f>
              <c:numCache>
                <c:formatCode>_-* #,##0_-;\-* #,##0_-;_-* "-"??_-;_-@_-</c:formatCode>
                <c:ptCount val="64"/>
                <c:pt idx="0">
                  <c:v>60546</c:v>
                </c:pt>
                <c:pt idx="1">
                  <c:v>30630</c:v>
                </c:pt>
                <c:pt idx="2">
                  <c:v>31918</c:v>
                </c:pt>
                <c:pt idx="3">
                  <c:v>30698</c:v>
                </c:pt>
                <c:pt idx="4">
                  <c:v>31622</c:v>
                </c:pt>
                <c:pt idx="5">
                  <c:v>31395</c:v>
                </c:pt>
                <c:pt idx="6">
                  <c:v>33122</c:v>
                </c:pt>
                <c:pt idx="7">
                  <c:v>24123</c:v>
                </c:pt>
                <c:pt idx="8">
                  <c:v>31408</c:v>
                </c:pt>
                <c:pt idx="9">
                  <c:v>34535</c:v>
                </c:pt>
                <c:pt idx="10">
                  <c:v>25410</c:v>
                </c:pt>
                <c:pt idx="11">
                  <c:v>26415</c:v>
                </c:pt>
                <c:pt idx="12">
                  <c:v>47468</c:v>
                </c:pt>
                <c:pt idx="13">
                  <c:v>33982</c:v>
                </c:pt>
                <c:pt idx="14">
                  <c:v>48460</c:v>
                </c:pt>
                <c:pt idx="15">
                  <c:v>51701</c:v>
                </c:pt>
                <c:pt idx="16">
                  <c:v>43672</c:v>
                </c:pt>
                <c:pt idx="17">
                  <c:v>38912</c:v>
                </c:pt>
                <c:pt idx="18">
                  <c:v>42807</c:v>
                </c:pt>
                <c:pt idx="19">
                  <c:v>31512</c:v>
                </c:pt>
                <c:pt idx="20">
                  <c:v>40715</c:v>
                </c:pt>
                <c:pt idx="21">
                  <c:v>52181</c:v>
                </c:pt>
                <c:pt idx="22">
                  <c:v>50946</c:v>
                </c:pt>
                <c:pt idx="23">
                  <c:v>151908</c:v>
                </c:pt>
                <c:pt idx="24">
                  <c:v>40104</c:v>
                </c:pt>
                <c:pt idx="25">
                  <c:v>25658</c:v>
                </c:pt>
                <c:pt idx="26">
                  <c:v>25846</c:v>
                </c:pt>
                <c:pt idx="27">
                  <c:v>29559</c:v>
                </c:pt>
                <c:pt idx="28">
                  <c:v>27299</c:v>
                </c:pt>
                <c:pt idx="29">
                  <c:v>26693</c:v>
                </c:pt>
                <c:pt idx="30">
                  <c:v>32963</c:v>
                </c:pt>
                <c:pt idx="31">
                  <c:v>23551</c:v>
                </c:pt>
                <c:pt idx="32">
                  <c:v>31753</c:v>
                </c:pt>
                <c:pt idx="33">
                  <c:v>38677</c:v>
                </c:pt>
                <c:pt idx="34">
                  <c:v>32374</c:v>
                </c:pt>
                <c:pt idx="35">
                  <c:v>98392</c:v>
                </c:pt>
                <c:pt idx="36">
                  <c:v>37937</c:v>
                </c:pt>
                <c:pt idx="37">
                  <c:v>23783</c:v>
                </c:pt>
                <c:pt idx="38">
                  <c:v>29346</c:v>
                </c:pt>
                <c:pt idx="39">
                  <c:v>33034</c:v>
                </c:pt>
                <c:pt idx="40">
                  <c:v>28914</c:v>
                </c:pt>
                <c:pt idx="41">
                  <c:v>30099</c:v>
                </c:pt>
                <c:pt idx="42">
                  <c:v>34111</c:v>
                </c:pt>
                <c:pt idx="43">
                  <c:v>23917</c:v>
                </c:pt>
                <c:pt idx="44">
                  <c:v>32019</c:v>
                </c:pt>
                <c:pt idx="45">
                  <c:v>37421</c:v>
                </c:pt>
                <c:pt idx="46">
                  <c:v>27436</c:v>
                </c:pt>
                <c:pt idx="47">
                  <c:v>34325</c:v>
                </c:pt>
                <c:pt idx="48">
                  <c:v>64420</c:v>
                </c:pt>
                <c:pt idx="49">
                  <c:v>37401</c:v>
                </c:pt>
                <c:pt idx="50">
                  <c:v>40285</c:v>
                </c:pt>
                <c:pt idx="51">
                  <c:v>46135</c:v>
                </c:pt>
                <c:pt idx="52">
                  <c:v>38958</c:v>
                </c:pt>
                <c:pt idx="53">
                  <c:v>37693</c:v>
                </c:pt>
                <c:pt idx="54">
                  <c:v>51868</c:v>
                </c:pt>
                <c:pt idx="55">
                  <c:v>41383</c:v>
                </c:pt>
                <c:pt idx="56">
                  <c:v>48611</c:v>
                </c:pt>
                <c:pt idx="57">
                  <c:v>62416</c:v>
                </c:pt>
                <c:pt idx="58">
                  <c:v>52444</c:v>
                </c:pt>
                <c:pt idx="59">
                  <c:v>77022</c:v>
                </c:pt>
                <c:pt idx="60">
                  <c:v>129503</c:v>
                </c:pt>
                <c:pt idx="61">
                  <c:v>54527</c:v>
                </c:pt>
                <c:pt idx="62">
                  <c:v>57092</c:v>
                </c:pt>
                <c:pt idx="63">
                  <c:v>56108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2-4D7F-8507-D748E37CF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12168"/>
        <c:axId val="170872392"/>
      </c:lineChart>
      <c:catAx>
        <c:axId val="170812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200" cap="small"/>
            </a:pPr>
            <a:endParaRPr lang="it-IT"/>
          </a:p>
        </c:txPr>
        <c:crossAx val="170872392"/>
        <c:crosses val="autoZero"/>
        <c:auto val="1"/>
        <c:lblAlgn val="ctr"/>
        <c:lblOffset val="100"/>
        <c:noMultiLvlLbl val="0"/>
      </c:catAx>
      <c:valAx>
        <c:axId val="170872392"/>
        <c:scaling>
          <c:orientation val="minMax"/>
        </c:scaling>
        <c:delete val="0"/>
        <c:axPos val="l"/>
        <c:majorGridlines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/>
            </a:pPr>
            <a:endParaRPr lang="it-IT"/>
          </a:p>
        </c:txPr>
        <c:crossAx val="170812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904414933208"/>
          <c:y val="0.79016424493330095"/>
          <c:w val="0.79153837113644399"/>
          <c:h val="5.19737803393132E-2"/>
        </c:manualLayout>
      </c:layout>
      <c:overlay val="0"/>
      <c:txPr>
        <a:bodyPr/>
        <a:lstStyle/>
        <a:p>
          <a:pPr>
            <a:defRPr sz="1600"/>
          </a:pPr>
          <a:endParaRPr lang="it-IT"/>
        </a:p>
      </c:txPr>
    </c:legend>
    <c:plotVisOnly val="1"/>
    <c:dispBlanksAs val="gap"/>
    <c:showDLblsOverMax val="0"/>
  </c:chart>
  <c:spPr>
    <a:ln cap="rnd">
      <a:solidFill>
        <a:schemeClr val="accent1">
          <a:lumMod val="20000"/>
          <a:lumOff val="80000"/>
        </a:schemeClr>
      </a:solidFill>
    </a:ln>
  </c:spPr>
  <c:printSettings>
    <c:headerFooter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03711113979599E-2"/>
          <c:y val="2.1568408646371433E-2"/>
          <c:w val="0.9037257970827417"/>
          <c:h val="0.85255755052911375"/>
        </c:manualLayout>
      </c:layout>
      <c:lineChart>
        <c:grouping val="standard"/>
        <c:varyColors val="0"/>
        <c:ser>
          <c:idx val="0"/>
          <c:order val="0"/>
          <c:tx>
            <c:strRef>
              <c:f>'ASS CESS TRASF'!$C$357</c:f>
              <c:strCache>
                <c:ptCount val="1"/>
                <c:pt idx="0">
                  <c:v>Attivazioni nette a T.I. + Trasformazioni a T.I.</c:v>
                </c:pt>
              </c:strCache>
            </c:strRef>
          </c:tx>
          <c:spPr>
            <a:ln w="571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TRASF'!$A$358:$B$421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TRASF'!$C$358:$C$421</c:f>
              <c:numCache>
                <c:formatCode>_-* #,##0_-;\-* #,##0_-;_-* "-"??_-;_-@_-</c:formatCode>
                <c:ptCount val="64"/>
                <c:pt idx="0">
                  <c:v>74347</c:v>
                </c:pt>
                <c:pt idx="1">
                  <c:v>82363</c:v>
                </c:pt>
                <c:pt idx="2">
                  <c:v>82775</c:v>
                </c:pt>
                <c:pt idx="3">
                  <c:v>104880</c:v>
                </c:pt>
                <c:pt idx="4">
                  <c:v>118571</c:v>
                </c:pt>
                <c:pt idx="5">
                  <c:v>116887</c:v>
                </c:pt>
                <c:pt idx="6">
                  <c:v>120790</c:v>
                </c:pt>
                <c:pt idx="7">
                  <c:v>93006</c:v>
                </c:pt>
                <c:pt idx="8">
                  <c:v>94183</c:v>
                </c:pt>
                <c:pt idx="9">
                  <c:v>89881</c:v>
                </c:pt>
                <c:pt idx="10">
                  <c:v>71188</c:v>
                </c:pt>
                <c:pt idx="11">
                  <c:v>-49553</c:v>
                </c:pt>
                <c:pt idx="12">
                  <c:v>34586</c:v>
                </c:pt>
                <c:pt idx="13">
                  <c:v>86505</c:v>
                </c:pt>
                <c:pt idx="14">
                  <c:v>166891</c:v>
                </c:pt>
                <c:pt idx="15">
                  <c:v>266837</c:v>
                </c:pt>
                <c:pt idx="16">
                  <c:v>313687</c:v>
                </c:pt>
                <c:pt idx="17">
                  <c:v>344361</c:v>
                </c:pt>
                <c:pt idx="18">
                  <c:v>389730</c:v>
                </c:pt>
                <c:pt idx="19">
                  <c:v>387431</c:v>
                </c:pt>
                <c:pt idx="20">
                  <c:v>438807</c:v>
                </c:pt>
                <c:pt idx="21">
                  <c:v>502927</c:v>
                </c:pt>
                <c:pt idx="22">
                  <c:v>570246</c:v>
                </c:pt>
                <c:pt idx="23">
                  <c:v>835038</c:v>
                </c:pt>
                <c:pt idx="24">
                  <c:v>864551</c:v>
                </c:pt>
                <c:pt idx="25">
                  <c:v>865264</c:v>
                </c:pt>
                <c:pt idx="26">
                  <c:v>876222</c:v>
                </c:pt>
                <c:pt idx="27">
                  <c:v>893905</c:v>
                </c:pt>
                <c:pt idx="28">
                  <c:v>901860</c:v>
                </c:pt>
                <c:pt idx="29">
                  <c:v>889702</c:v>
                </c:pt>
                <c:pt idx="30">
                  <c:v>887817</c:v>
                </c:pt>
                <c:pt idx="31">
                  <c:v>860540</c:v>
                </c:pt>
                <c:pt idx="32">
                  <c:v>853883</c:v>
                </c:pt>
                <c:pt idx="33">
                  <c:v>867042</c:v>
                </c:pt>
                <c:pt idx="34">
                  <c:v>868741</c:v>
                </c:pt>
                <c:pt idx="35">
                  <c:v>876742</c:v>
                </c:pt>
                <c:pt idx="36">
                  <c:v>904858</c:v>
                </c:pt>
                <c:pt idx="37">
                  <c:v>897635</c:v>
                </c:pt>
                <c:pt idx="38">
                  <c:v>892864</c:v>
                </c:pt>
                <c:pt idx="39">
                  <c:v>912644</c:v>
                </c:pt>
                <c:pt idx="40">
                  <c:v>914415</c:v>
                </c:pt>
                <c:pt idx="41">
                  <c:v>899411</c:v>
                </c:pt>
                <c:pt idx="42">
                  <c:v>893512</c:v>
                </c:pt>
                <c:pt idx="43">
                  <c:v>861381</c:v>
                </c:pt>
                <c:pt idx="44">
                  <c:v>847870</c:v>
                </c:pt>
                <c:pt idx="45">
                  <c:v>845520</c:v>
                </c:pt>
                <c:pt idx="46">
                  <c:v>832319</c:v>
                </c:pt>
                <c:pt idx="47">
                  <c:v>735694</c:v>
                </c:pt>
                <c:pt idx="48">
                  <c:v>814255</c:v>
                </c:pt>
                <c:pt idx="49">
                  <c:v>833424</c:v>
                </c:pt>
                <c:pt idx="50">
                  <c:v>845581</c:v>
                </c:pt>
                <c:pt idx="51">
                  <c:v>879679</c:v>
                </c:pt>
                <c:pt idx="52">
                  <c:v>893653</c:v>
                </c:pt>
                <c:pt idx="53">
                  <c:v>889114</c:v>
                </c:pt>
                <c:pt idx="54">
                  <c:v>908156</c:v>
                </c:pt>
                <c:pt idx="55">
                  <c:v>901301</c:v>
                </c:pt>
                <c:pt idx="56">
                  <c:v>924771</c:v>
                </c:pt>
                <c:pt idx="57">
                  <c:v>964572</c:v>
                </c:pt>
                <c:pt idx="58">
                  <c:v>991940</c:v>
                </c:pt>
                <c:pt idx="59">
                  <c:v>945074</c:v>
                </c:pt>
                <c:pt idx="60">
                  <c:v>1122835</c:v>
                </c:pt>
                <c:pt idx="61">
                  <c:v>1171276</c:v>
                </c:pt>
                <c:pt idx="62">
                  <c:v>1200275</c:v>
                </c:pt>
                <c:pt idx="63">
                  <c:v>1246302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80-452D-B556-ECC9FD906878}"/>
            </c:ext>
          </c:extLst>
        </c:ser>
        <c:ser>
          <c:idx val="1"/>
          <c:order val="1"/>
          <c:tx>
            <c:strRef>
              <c:f>'ASS CESS TRASF'!$D$357</c:f>
              <c:strCache>
                <c:ptCount val="1"/>
                <c:pt idx="0">
                  <c:v>Attivazioni nette a T.D. - Trasformazioni da T.I. da T.D.</c:v>
                </c:pt>
              </c:strCache>
            </c:strRef>
          </c:tx>
          <c:spPr>
            <a:ln w="508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TRASF'!$A$358:$B$421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TRASF'!$D$358:$D$421</c:f>
              <c:numCache>
                <c:formatCode>_-* #,##0_-;\-* #,##0_-;_-* "-"??_-;_-@_-</c:formatCode>
                <c:ptCount val="64"/>
                <c:pt idx="0">
                  <c:v>21621</c:v>
                </c:pt>
                <c:pt idx="1">
                  <c:v>56476</c:v>
                </c:pt>
                <c:pt idx="2">
                  <c:v>85957</c:v>
                </c:pt>
                <c:pt idx="3">
                  <c:v>137833</c:v>
                </c:pt>
                <c:pt idx="4">
                  <c:v>181906</c:v>
                </c:pt>
                <c:pt idx="5">
                  <c:v>203553</c:v>
                </c:pt>
                <c:pt idx="6">
                  <c:v>229239</c:v>
                </c:pt>
                <c:pt idx="7">
                  <c:v>158252</c:v>
                </c:pt>
                <c:pt idx="8">
                  <c:v>135779</c:v>
                </c:pt>
                <c:pt idx="9">
                  <c:v>137635</c:v>
                </c:pt>
                <c:pt idx="10">
                  <c:v>159855</c:v>
                </c:pt>
                <c:pt idx="11">
                  <c:v>11633</c:v>
                </c:pt>
                <c:pt idx="12">
                  <c:v>33257</c:v>
                </c:pt>
                <c:pt idx="13">
                  <c:v>49847</c:v>
                </c:pt>
                <c:pt idx="14">
                  <c:v>52776</c:v>
                </c:pt>
                <c:pt idx="15">
                  <c:v>75913</c:v>
                </c:pt>
                <c:pt idx="16">
                  <c:v>115717</c:v>
                </c:pt>
                <c:pt idx="17">
                  <c:v>153031</c:v>
                </c:pt>
                <c:pt idx="18">
                  <c:v>177625</c:v>
                </c:pt>
                <c:pt idx="19">
                  <c:v>109919</c:v>
                </c:pt>
                <c:pt idx="20">
                  <c:v>74401</c:v>
                </c:pt>
                <c:pt idx="21">
                  <c:v>59983</c:v>
                </c:pt>
                <c:pt idx="22">
                  <c:v>53297</c:v>
                </c:pt>
                <c:pt idx="23">
                  <c:v>-183943</c:v>
                </c:pt>
                <c:pt idx="24">
                  <c:v>-144337</c:v>
                </c:pt>
                <c:pt idx="25">
                  <c:v>-100667</c:v>
                </c:pt>
                <c:pt idx="26">
                  <c:v>-52899</c:v>
                </c:pt>
                <c:pt idx="27">
                  <c:v>12793</c:v>
                </c:pt>
                <c:pt idx="28">
                  <c:v>86329</c:v>
                </c:pt>
                <c:pt idx="29">
                  <c:v>150919</c:v>
                </c:pt>
                <c:pt idx="30">
                  <c:v>202551</c:v>
                </c:pt>
                <c:pt idx="31">
                  <c:v>146922</c:v>
                </c:pt>
                <c:pt idx="32">
                  <c:v>116625</c:v>
                </c:pt>
                <c:pt idx="33">
                  <c:v>140683</c:v>
                </c:pt>
                <c:pt idx="34">
                  <c:v>186029</c:v>
                </c:pt>
                <c:pt idx="35">
                  <c:v>10388</c:v>
                </c:pt>
                <c:pt idx="36">
                  <c:v>60494</c:v>
                </c:pt>
                <c:pt idx="37">
                  <c:v>116450</c:v>
                </c:pt>
                <c:pt idx="38">
                  <c:v>188700</c:v>
                </c:pt>
                <c:pt idx="39">
                  <c:v>284655</c:v>
                </c:pt>
                <c:pt idx="40">
                  <c:v>372786</c:v>
                </c:pt>
                <c:pt idx="41">
                  <c:v>446435</c:v>
                </c:pt>
                <c:pt idx="42">
                  <c:v>503956</c:v>
                </c:pt>
                <c:pt idx="43">
                  <c:v>443402</c:v>
                </c:pt>
                <c:pt idx="44">
                  <c:v>419506</c:v>
                </c:pt>
                <c:pt idx="45">
                  <c:v>464361</c:v>
                </c:pt>
                <c:pt idx="46">
                  <c:v>531035</c:v>
                </c:pt>
                <c:pt idx="47">
                  <c:v>393721</c:v>
                </c:pt>
                <c:pt idx="48">
                  <c:v>444167</c:v>
                </c:pt>
                <c:pt idx="49">
                  <c:v>492104</c:v>
                </c:pt>
                <c:pt idx="50">
                  <c:v>535137</c:v>
                </c:pt>
                <c:pt idx="51">
                  <c:v>598392</c:v>
                </c:pt>
                <c:pt idx="52">
                  <c:v>676798</c:v>
                </c:pt>
                <c:pt idx="53">
                  <c:v>729604</c:v>
                </c:pt>
                <c:pt idx="54">
                  <c:v>763611</c:v>
                </c:pt>
                <c:pt idx="55">
                  <c:v>661227</c:v>
                </c:pt>
                <c:pt idx="56">
                  <c:v>597336</c:v>
                </c:pt>
                <c:pt idx="57">
                  <c:v>615086</c:v>
                </c:pt>
                <c:pt idx="58">
                  <c:v>638342</c:v>
                </c:pt>
                <c:pt idx="59">
                  <c:v>438753</c:v>
                </c:pt>
                <c:pt idx="60">
                  <c:v>410843</c:v>
                </c:pt>
                <c:pt idx="61">
                  <c:v>434339</c:v>
                </c:pt>
                <c:pt idx="62">
                  <c:v>445758</c:v>
                </c:pt>
                <c:pt idx="63">
                  <c:v>478683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80-452D-B556-ECC9FD906878}"/>
            </c:ext>
          </c:extLst>
        </c:ser>
        <c:ser>
          <c:idx val="2"/>
          <c:order val="2"/>
          <c:tx>
            <c:strRef>
              <c:f>'ASS CESS TRASF'!$E$357</c:f>
              <c:strCache>
                <c:ptCount val="1"/>
                <c:pt idx="0">
                  <c:v>Att. Nette di Stagionali, Somministrati, Intermittenti, Apprendistato - Trasformazioni a T.I. da queste tipologie</c:v>
                </c:pt>
              </c:strCache>
            </c:strRef>
          </c:tx>
          <c:spPr>
            <a:ln w="571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TRASF'!$A$358:$B$421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TRASF'!$E$358:$E$421</c:f>
              <c:numCache>
                <c:formatCode>_-* #,##0_-;\-* #,##0_-;_-* "-"??_-;_-@_-</c:formatCode>
                <c:ptCount val="64"/>
                <c:pt idx="0">
                  <c:v>43053</c:v>
                </c:pt>
                <c:pt idx="1">
                  <c:v>57874</c:v>
                </c:pt>
                <c:pt idx="2">
                  <c:v>62104</c:v>
                </c:pt>
                <c:pt idx="3">
                  <c:v>122510</c:v>
                </c:pt>
                <c:pt idx="4">
                  <c:v>186488</c:v>
                </c:pt>
                <c:pt idx="5">
                  <c:v>289816</c:v>
                </c:pt>
                <c:pt idx="6">
                  <c:v>350711</c:v>
                </c:pt>
                <c:pt idx="7">
                  <c:v>282576</c:v>
                </c:pt>
                <c:pt idx="8">
                  <c:v>140963</c:v>
                </c:pt>
                <c:pt idx="9">
                  <c:v>77883</c:v>
                </c:pt>
                <c:pt idx="10">
                  <c:v>72469</c:v>
                </c:pt>
                <c:pt idx="11">
                  <c:v>-3406</c:v>
                </c:pt>
                <c:pt idx="12">
                  <c:v>54600</c:v>
                </c:pt>
                <c:pt idx="13">
                  <c:v>68363</c:v>
                </c:pt>
                <c:pt idx="14">
                  <c:v>80574</c:v>
                </c:pt>
                <c:pt idx="15">
                  <c:v>117900</c:v>
                </c:pt>
                <c:pt idx="16">
                  <c:v>178013</c:v>
                </c:pt>
                <c:pt idx="17">
                  <c:v>282699</c:v>
                </c:pt>
                <c:pt idx="18">
                  <c:v>326301</c:v>
                </c:pt>
                <c:pt idx="19">
                  <c:v>270791</c:v>
                </c:pt>
                <c:pt idx="20">
                  <c:v>108517</c:v>
                </c:pt>
                <c:pt idx="21">
                  <c:v>28145</c:v>
                </c:pt>
                <c:pt idx="22">
                  <c:v>18405</c:v>
                </c:pt>
                <c:pt idx="23">
                  <c:v>-71831</c:v>
                </c:pt>
                <c:pt idx="24">
                  <c:v>-23555</c:v>
                </c:pt>
                <c:pt idx="25">
                  <c:v>-3130</c:v>
                </c:pt>
                <c:pt idx="26">
                  <c:v>21989</c:v>
                </c:pt>
                <c:pt idx="27">
                  <c:v>62973</c:v>
                </c:pt>
                <c:pt idx="28">
                  <c:v>144932</c:v>
                </c:pt>
                <c:pt idx="29">
                  <c:v>257719</c:v>
                </c:pt>
                <c:pt idx="30">
                  <c:v>313976</c:v>
                </c:pt>
                <c:pt idx="31">
                  <c:v>274167</c:v>
                </c:pt>
                <c:pt idx="32">
                  <c:v>122300</c:v>
                </c:pt>
                <c:pt idx="33">
                  <c:v>64903</c:v>
                </c:pt>
                <c:pt idx="34">
                  <c:v>90690</c:v>
                </c:pt>
                <c:pt idx="35">
                  <c:v>13798</c:v>
                </c:pt>
                <c:pt idx="36">
                  <c:v>80043</c:v>
                </c:pt>
                <c:pt idx="37">
                  <c:v>106348</c:v>
                </c:pt>
                <c:pt idx="38">
                  <c:v>153008</c:v>
                </c:pt>
                <c:pt idx="39">
                  <c:v>277169</c:v>
                </c:pt>
                <c:pt idx="40">
                  <c:v>381374</c:v>
                </c:pt>
                <c:pt idx="41">
                  <c:v>519585</c:v>
                </c:pt>
                <c:pt idx="42">
                  <c:v>602313</c:v>
                </c:pt>
                <c:pt idx="43">
                  <c:v>547981</c:v>
                </c:pt>
                <c:pt idx="44">
                  <c:v>358316</c:v>
                </c:pt>
                <c:pt idx="45">
                  <c:v>316002</c:v>
                </c:pt>
                <c:pt idx="46">
                  <c:v>345604</c:v>
                </c:pt>
                <c:pt idx="47">
                  <c:v>237100</c:v>
                </c:pt>
                <c:pt idx="48">
                  <c:v>321947</c:v>
                </c:pt>
                <c:pt idx="49">
                  <c:v>353869</c:v>
                </c:pt>
                <c:pt idx="50">
                  <c:v>392161</c:v>
                </c:pt>
                <c:pt idx="51">
                  <c:v>460696</c:v>
                </c:pt>
                <c:pt idx="52">
                  <c:v>570608</c:v>
                </c:pt>
                <c:pt idx="53">
                  <c:v>691486</c:v>
                </c:pt>
                <c:pt idx="54">
                  <c:v>777612</c:v>
                </c:pt>
                <c:pt idx="55">
                  <c:v>707428</c:v>
                </c:pt>
                <c:pt idx="56">
                  <c:v>509268</c:v>
                </c:pt>
                <c:pt idx="57">
                  <c:v>470967</c:v>
                </c:pt>
                <c:pt idx="58">
                  <c:v>483133</c:v>
                </c:pt>
                <c:pt idx="59">
                  <c:v>396184</c:v>
                </c:pt>
                <c:pt idx="60">
                  <c:v>428251</c:v>
                </c:pt>
                <c:pt idx="61">
                  <c:v>465478</c:v>
                </c:pt>
                <c:pt idx="62">
                  <c:v>483328</c:v>
                </c:pt>
                <c:pt idx="63">
                  <c:v>582061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80-452D-B556-ECC9FD90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217984"/>
        <c:axId val="360219296"/>
      </c:lineChart>
      <c:catAx>
        <c:axId val="36021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0219296"/>
        <c:crosses val="autoZero"/>
        <c:auto val="1"/>
        <c:lblAlgn val="ctr"/>
        <c:lblOffset val="100"/>
        <c:noMultiLvlLbl val="0"/>
      </c:catAx>
      <c:valAx>
        <c:axId val="36021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021798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641925906802753E-3"/>
          <c:y val="0.89091729775816242"/>
          <c:w val="0.98884366528978962"/>
          <c:h val="9.9528562114449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88578226282872E-2"/>
          <c:y val="1.8624863863400221E-2"/>
          <c:w val="0.90530618025264831"/>
          <c:h val="0.91293366548577293"/>
        </c:manualLayout>
      </c:layout>
      <c:lineChart>
        <c:grouping val="standard"/>
        <c:varyColors val="0"/>
        <c:ser>
          <c:idx val="0"/>
          <c:order val="0"/>
          <c:tx>
            <c:strRef>
              <c:f>'ASS CESS TRASF'!$L$357</c:f>
              <c:strCache>
                <c:ptCount val="1"/>
                <c:pt idx="0">
                  <c:v>Trasformazioni  T.I.</c:v>
                </c:pt>
              </c:strCache>
            </c:strRef>
          </c:tx>
          <c:spPr>
            <a:ln w="539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TRASF'!$J$358:$K$421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TRASF'!$L$358:$L$421</c:f>
              <c:numCache>
                <c:formatCode>_-* #,##0_-;\-* #,##0_-;_-* "-"??_-;_-@_-</c:formatCode>
                <c:ptCount val="64"/>
                <c:pt idx="0">
                  <c:v>60546</c:v>
                </c:pt>
                <c:pt idx="1">
                  <c:v>91176</c:v>
                </c:pt>
                <c:pt idx="2">
                  <c:v>123094</c:v>
                </c:pt>
                <c:pt idx="3">
                  <c:v>153792</c:v>
                </c:pt>
                <c:pt idx="4">
                  <c:v>185414</c:v>
                </c:pt>
                <c:pt idx="5">
                  <c:v>216809</c:v>
                </c:pt>
                <c:pt idx="6">
                  <c:v>249931</c:v>
                </c:pt>
                <c:pt idx="7">
                  <c:v>274054</c:v>
                </c:pt>
                <c:pt idx="8">
                  <c:v>305462</c:v>
                </c:pt>
                <c:pt idx="9">
                  <c:v>339997</c:v>
                </c:pt>
                <c:pt idx="10">
                  <c:v>365407</c:v>
                </c:pt>
                <c:pt idx="11">
                  <c:v>391822</c:v>
                </c:pt>
                <c:pt idx="12">
                  <c:v>439290</c:v>
                </c:pt>
                <c:pt idx="13">
                  <c:v>473272</c:v>
                </c:pt>
                <c:pt idx="14">
                  <c:v>521732</c:v>
                </c:pt>
                <c:pt idx="15">
                  <c:v>573433</c:v>
                </c:pt>
                <c:pt idx="16">
                  <c:v>617105</c:v>
                </c:pt>
                <c:pt idx="17">
                  <c:v>656017</c:v>
                </c:pt>
                <c:pt idx="18">
                  <c:v>698824</c:v>
                </c:pt>
                <c:pt idx="19">
                  <c:v>730336</c:v>
                </c:pt>
                <c:pt idx="20">
                  <c:v>771051</c:v>
                </c:pt>
                <c:pt idx="21">
                  <c:v>823232</c:v>
                </c:pt>
                <c:pt idx="22">
                  <c:v>874178</c:v>
                </c:pt>
                <c:pt idx="23">
                  <c:v>1026086</c:v>
                </c:pt>
                <c:pt idx="24">
                  <c:v>1066190</c:v>
                </c:pt>
                <c:pt idx="25">
                  <c:v>1091848</c:v>
                </c:pt>
                <c:pt idx="26">
                  <c:v>1117694</c:v>
                </c:pt>
                <c:pt idx="27">
                  <c:v>1147253</c:v>
                </c:pt>
                <c:pt idx="28">
                  <c:v>1174552</c:v>
                </c:pt>
                <c:pt idx="29">
                  <c:v>1201245</c:v>
                </c:pt>
                <c:pt idx="30">
                  <c:v>1234208</c:v>
                </c:pt>
                <c:pt idx="31">
                  <c:v>1257759</c:v>
                </c:pt>
                <c:pt idx="32">
                  <c:v>1289512</c:v>
                </c:pt>
                <c:pt idx="33">
                  <c:v>1328189</c:v>
                </c:pt>
                <c:pt idx="34">
                  <c:v>1360563</c:v>
                </c:pt>
                <c:pt idx="35">
                  <c:v>1458955</c:v>
                </c:pt>
                <c:pt idx="36">
                  <c:v>1496892</c:v>
                </c:pt>
                <c:pt idx="37">
                  <c:v>1520675</c:v>
                </c:pt>
                <c:pt idx="38">
                  <c:v>1550021</c:v>
                </c:pt>
                <c:pt idx="39">
                  <c:v>1583055</c:v>
                </c:pt>
                <c:pt idx="40">
                  <c:v>1611969</c:v>
                </c:pt>
                <c:pt idx="41">
                  <c:v>1642068</c:v>
                </c:pt>
                <c:pt idx="42">
                  <c:v>1676179</c:v>
                </c:pt>
                <c:pt idx="43">
                  <c:v>1700096</c:v>
                </c:pt>
                <c:pt idx="44">
                  <c:v>1732115</c:v>
                </c:pt>
                <c:pt idx="45">
                  <c:v>1769536</c:v>
                </c:pt>
                <c:pt idx="46">
                  <c:v>1796972</c:v>
                </c:pt>
                <c:pt idx="47">
                  <c:v>1831297</c:v>
                </c:pt>
                <c:pt idx="48">
                  <c:v>1895717</c:v>
                </c:pt>
                <c:pt idx="49">
                  <c:v>1933118</c:v>
                </c:pt>
                <c:pt idx="50">
                  <c:v>1973403</c:v>
                </c:pt>
                <c:pt idx="51">
                  <c:v>2019538</c:v>
                </c:pt>
                <c:pt idx="52">
                  <c:v>2058496</c:v>
                </c:pt>
                <c:pt idx="53">
                  <c:v>2096189</c:v>
                </c:pt>
                <c:pt idx="54">
                  <c:v>2148057</c:v>
                </c:pt>
                <c:pt idx="55">
                  <c:v>2189440</c:v>
                </c:pt>
                <c:pt idx="56">
                  <c:v>2238051</c:v>
                </c:pt>
                <c:pt idx="57">
                  <c:v>2300467</c:v>
                </c:pt>
                <c:pt idx="58">
                  <c:v>2352911</c:v>
                </c:pt>
                <c:pt idx="59">
                  <c:v>2429933</c:v>
                </c:pt>
                <c:pt idx="60">
                  <c:v>2559436</c:v>
                </c:pt>
                <c:pt idx="61">
                  <c:v>2613963</c:v>
                </c:pt>
                <c:pt idx="62">
                  <c:v>2671055</c:v>
                </c:pt>
                <c:pt idx="63">
                  <c:v>2727163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32-47EA-ABEF-F25EC759F371}"/>
            </c:ext>
          </c:extLst>
        </c:ser>
        <c:ser>
          <c:idx val="1"/>
          <c:order val="1"/>
          <c:tx>
            <c:strRef>
              <c:f>'ASS CESS TRASF'!$M$357</c:f>
              <c:strCache>
                <c:ptCount val="1"/>
                <c:pt idx="0">
                  <c:v>Attivazioni nette a T.I.</c:v>
                </c:pt>
              </c:strCache>
            </c:strRef>
          </c:tx>
          <c:spPr>
            <a:ln w="539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TRASF'!$J$358:$K$421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TRASF'!$M$358:$M$421</c:f>
              <c:numCache>
                <c:formatCode>_-* #,##0_-;\-* #,##0_-;_-* "-"??_-;_-@_-</c:formatCode>
                <c:ptCount val="64"/>
                <c:pt idx="0">
                  <c:v>13801</c:v>
                </c:pt>
                <c:pt idx="1">
                  <c:v>-8813</c:v>
                </c:pt>
                <c:pt idx="2">
                  <c:v>-40319</c:v>
                </c:pt>
                <c:pt idx="3">
                  <c:v>-48912</c:v>
                </c:pt>
                <c:pt idx="4">
                  <c:v>-66843</c:v>
                </c:pt>
                <c:pt idx="5">
                  <c:v>-99922</c:v>
                </c:pt>
                <c:pt idx="6">
                  <c:v>-129141</c:v>
                </c:pt>
                <c:pt idx="7">
                  <c:v>-181048</c:v>
                </c:pt>
                <c:pt idx="8">
                  <c:v>-211279</c:v>
                </c:pt>
                <c:pt idx="9">
                  <c:v>-250116</c:v>
                </c:pt>
                <c:pt idx="10">
                  <c:v>-294219</c:v>
                </c:pt>
                <c:pt idx="11">
                  <c:v>-441375</c:v>
                </c:pt>
                <c:pt idx="12">
                  <c:v>-404704</c:v>
                </c:pt>
                <c:pt idx="13">
                  <c:v>-386767</c:v>
                </c:pt>
                <c:pt idx="14">
                  <c:v>-354841</c:v>
                </c:pt>
                <c:pt idx="15">
                  <c:v>-306596</c:v>
                </c:pt>
                <c:pt idx="16">
                  <c:v>-303418</c:v>
                </c:pt>
                <c:pt idx="17">
                  <c:v>-311656</c:v>
                </c:pt>
                <c:pt idx="18">
                  <c:v>-309094</c:v>
                </c:pt>
                <c:pt idx="19">
                  <c:v>-342905</c:v>
                </c:pt>
                <c:pt idx="20">
                  <c:v>-332244</c:v>
                </c:pt>
                <c:pt idx="21">
                  <c:v>-320305</c:v>
                </c:pt>
                <c:pt idx="22">
                  <c:v>-303932</c:v>
                </c:pt>
                <c:pt idx="23">
                  <c:v>-191048</c:v>
                </c:pt>
                <c:pt idx="24">
                  <c:v>-201639</c:v>
                </c:pt>
                <c:pt idx="25">
                  <c:v>-226584</c:v>
                </c:pt>
                <c:pt idx="26">
                  <c:v>-241472</c:v>
                </c:pt>
                <c:pt idx="27">
                  <c:v>-253348</c:v>
                </c:pt>
                <c:pt idx="28">
                  <c:v>-272692</c:v>
                </c:pt>
                <c:pt idx="29">
                  <c:v>-311543</c:v>
                </c:pt>
                <c:pt idx="30">
                  <c:v>-346391</c:v>
                </c:pt>
                <c:pt idx="31">
                  <c:v>-397219</c:v>
                </c:pt>
                <c:pt idx="32">
                  <c:v>-435629</c:v>
                </c:pt>
                <c:pt idx="33">
                  <c:v>-461147</c:v>
                </c:pt>
                <c:pt idx="34">
                  <c:v>-491822</c:v>
                </c:pt>
                <c:pt idx="35">
                  <c:v>-582213</c:v>
                </c:pt>
                <c:pt idx="36">
                  <c:v>-592034</c:v>
                </c:pt>
                <c:pt idx="37">
                  <c:v>-623040</c:v>
                </c:pt>
                <c:pt idx="38">
                  <c:v>-657157</c:v>
                </c:pt>
                <c:pt idx="39">
                  <c:v>-670411</c:v>
                </c:pt>
                <c:pt idx="40">
                  <c:v>-697554</c:v>
                </c:pt>
                <c:pt idx="41">
                  <c:v>-742657</c:v>
                </c:pt>
                <c:pt idx="42">
                  <c:v>-782667</c:v>
                </c:pt>
                <c:pt idx="43">
                  <c:v>-838715</c:v>
                </c:pt>
                <c:pt idx="44">
                  <c:v>-884245</c:v>
                </c:pt>
                <c:pt idx="45">
                  <c:v>-924016</c:v>
                </c:pt>
                <c:pt idx="46">
                  <c:v>-964653</c:v>
                </c:pt>
                <c:pt idx="47">
                  <c:v>-1095603</c:v>
                </c:pt>
                <c:pt idx="48">
                  <c:v>-1081462</c:v>
                </c:pt>
                <c:pt idx="49">
                  <c:v>-1099694</c:v>
                </c:pt>
                <c:pt idx="50">
                  <c:v>-1127822</c:v>
                </c:pt>
                <c:pt idx="51">
                  <c:v>-1139859</c:v>
                </c:pt>
                <c:pt idx="52">
                  <c:v>-1164843</c:v>
                </c:pt>
                <c:pt idx="53">
                  <c:v>-1207075</c:v>
                </c:pt>
                <c:pt idx="54">
                  <c:v>-1239901</c:v>
                </c:pt>
                <c:pt idx="55">
                  <c:v>-1288139</c:v>
                </c:pt>
                <c:pt idx="56">
                  <c:v>-1313280</c:v>
                </c:pt>
                <c:pt idx="57">
                  <c:v>-1335895</c:v>
                </c:pt>
                <c:pt idx="58">
                  <c:v>-1360971</c:v>
                </c:pt>
                <c:pt idx="59">
                  <c:v>-1484859</c:v>
                </c:pt>
                <c:pt idx="60">
                  <c:v>-1436601</c:v>
                </c:pt>
                <c:pt idx="61">
                  <c:v>-1442687</c:v>
                </c:pt>
                <c:pt idx="62">
                  <c:v>-1470780</c:v>
                </c:pt>
                <c:pt idx="63">
                  <c:v>-1480861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2-47EA-ABEF-F25EC759F371}"/>
            </c:ext>
          </c:extLst>
        </c:ser>
        <c:ser>
          <c:idx val="2"/>
          <c:order val="2"/>
          <c:tx>
            <c:strRef>
              <c:f>'ASS CESS TRASF'!$N$357</c:f>
              <c:strCache>
                <c:ptCount val="1"/>
                <c:pt idx="0">
                  <c:v>Attivazioni nette a T.I. + Trasformazioni a T.I.</c:v>
                </c:pt>
              </c:strCache>
            </c:strRef>
          </c:tx>
          <c:spPr>
            <a:ln w="508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TRASF'!$J$358:$K$421</c:f>
              <c:multiLvlStrCache>
                <c:ptCount val="64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  <c:pt idx="60">
                    <c:v>Gennaio</c:v>
                  </c:pt>
                  <c:pt idx="61">
                    <c:v>Febbraio</c:v>
                  </c:pt>
                  <c:pt idx="62">
                    <c:v>Marzo</c:v>
                  </c:pt>
                  <c:pt idx="63">
                    <c:v>Aprile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'ASS CESS TRASF'!$N$358:$N$421</c:f>
              <c:numCache>
                <c:formatCode>_-* #,##0_-;\-* #,##0_-;_-* "-"??_-;_-@_-</c:formatCode>
                <c:ptCount val="64"/>
                <c:pt idx="0">
                  <c:v>74347</c:v>
                </c:pt>
                <c:pt idx="1">
                  <c:v>82363</c:v>
                </c:pt>
                <c:pt idx="2">
                  <c:v>82775</c:v>
                </c:pt>
                <c:pt idx="3">
                  <c:v>104880</c:v>
                </c:pt>
                <c:pt idx="4">
                  <c:v>118571</c:v>
                </c:pt>
                <c:pt idx="5">
                  <c:v>116887</c:v>
                </c:pt>
                <c:pt idx="6">
                  <c:v>120790</c:v>
                </c:pt>
                <c:pt idx="7">
                  <c:v>93006</c:v>
                </c:pt>
                <c:pt idx="8">
                  <c:v>94183</c:v>
                </c:pt>
                <c:pt idx="9">
                  <c:v>89881</c:v>
                </c:pt>
                <c:pt idx="10">
                  <c:v>71188</c:v>
                </c:pt>
                <c:pt idx="11">
                  <c:v>-49553</c:v>
                </c:pt>
                <c:pt idx="12">
                  <c:v>34586</c:v>
                </c:pt>
                <c:pt idx="13">
                  <c:v>86505</c:v>
                </c:pt>
                <c:pt idx="14">
                  <c:v>166891</c:v>
                </c:pt>
                <c:pt idx="15">
                  <c:v>266837</c:v>
                </c:pt>
                <c:pt idx="16">
                  <c:v>313687</c:v>
                </c:pt>
                <c:pt idx="17">
                  <c:v>344361</c:v>
                </c:pt>
                <c:pt idx="18">
                  <c:v>389730</c:v>
                </c:pt>
                <c:pt idx="19">
                  <c:v>387431</c:v>
                </c:pt>
                <c:pt idx="20">
                  <c:v>438807</c:v>
                </c:pt>
                <c:pt idx="21">
                  <c:v>502927</c:v>
                </c:pt>
                <c:pt idx="22">
                  <c:v>570246</c:v>
                </c:pt>
                <c:pt idx="23">
                  <c:v>835038</c:v>
                </c:pt>
                <c:pt idx="24">
                  <c:v>864551</c:v>
                </c:pt>
                <c:pt idx="25">
                  <c:v>865264</c:v>
                </c:pt>
                <c:pt idx="26">
                  <c:v>876222</c:v>
                </c:pt>
                <c:pt idx="27">
                  <c:v>893905</c:v>
                </c:pt>
                <c:pt idx="28">
                  <c:v>901860</c:v>
                </c:pt>
                <c:pt idx="29">
                  <c:v>889702</c:v>
                </c:pt>
                <c:pt idx="30">
                  <c:v>887817</c:v>
                </c:pt>
                <c:pt idx="31">
                  <c:v>860540</c:v>
                </c:pt>
                <c:pt idx="32">
                  <c:v>853883</c:v>
                </c:pt>
                <c:pt idx="33">
                  <c:v>867042</c:v>
                </c:pt>
                <c:pt idx="34">
                  <c:v>868741</c:v>
                </c:pt>
                <c:pt idx="35">
                  <c:v>876742</c:v>
                </c:pt>
                <c:pt idx="36">
                  <c:v>904858</c:v>
                </c:pt>
                <c:pt idx="37">
                  <c:v>897635</c:v>
                </c:pt>
                <c:pt idx="38">
                  <c:v>892864</c:v>
                </c:pt>
                <c:pt idx="39">
                  <c:v>912644</c:v>
                </c:pt>
                <c:pt idx="40">
                  <c:v>914415</c:v>
                </c:pt>
                <c:pt idx="41">
                  <c:v>899411</c:v>
                </c:pt>
                <c:pt idx="42">
                  <c:v>893512</c:v>
                </c:pt>
                <c:pt idx="43">
                  <c:v>861381</c:v>
                </c:pt>
                <c:pt idx="44">
                  <c:v>847870</c:v>
                </c:pt>
                <c:pt idx="45">
                  <c:v>845520</c:v>
                </c:pt>
                <c:pt idx="46">
                  <c:v>832319</c:v>
                </c:pt>
                <c:pt idx="47">
                  <c:v>735694</c:v>
                </c:pt>
                <c:pt idx="48">
                  <c:v>814255</c:v>
                </c:pt>
                <c:pt idx="49">
                  <c:v>833424</c:v>
                </c:pt>
                <c:pt idx="50">
                  <c:v>845581</c:v>
                </c:pt>
                <c:pt idx="51">
                  <c:v>879679</c:v>
                </c:pt>
                <c:pt idx="52">
                  <c:v>893653</c:v>
                </c:pt>
                <c:pt idx="53">
                  <c:v>889114</c:v>
                </c:pt>
                <c:pt idx="54">
                  <c:v>908156</c:v>
                </c:pt>
                <c:pt idx="55">
                  <c:v>901301</c:v>
                </c:pt>
                <c:pt idx="56">
                  <c:v>924771</c:v>
                </c:pt>
                <c:pt idx="57">
                  <c:v>964572</c:v>
                </c:pt>
                <c:pt idx="58">
                  <c:v>991940</c:v>
                </c:pt>
                <c:pt idx="59">
                  <c:v>945074</c:v>
                </c:pt>
                <c:pt idx="60">
                  <c:v>1122835</c:v>
                </c:pt>
                <c:pt idx="61">
                  <c:v>1171276</c:v>
                </c:pt>
                <c:pt idx="62">
                  <c:v>1200275</c:v>
                </c:pt>
                <c:pt idx="63">
                  <c:v>1246302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32-47EA-ABEF-F25EC759F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365168"/>
        <c:axId val="493367136"/>
      </c:lineChart>
      <c:catAx>
        <c:axId val="49336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3367136"/>
        <c:crosses val="autoZero"/>
        <c:auto val="1"/>
        <c:lblAlgn val="ctr"/>
        <c:lblOffset val="100"/>
        <c:noMultiLvlLbl val="0"/>
      </c:catAx>
      <c:valAx>
        <c:axId val="49336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3365168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 sz="1100"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266700</xdr:colOff>
      <xdr:row>349</xdr:row>
      <xdr:rowOff>165100</xdr:rowOff>
    </xdr:from>
    <xdr:to>
      <xdr:col>36</xdr:col>
      <xdr:colOff>177800</xdr:colOff>
      <xdr:row>452</xdr:row>
      <xdr:rowOff>114300</xdr:rowOff>
    </xdr:to>
    <xdr:sp macro="" textlink="">
      <xdr:nvSpPr>
        <xdr:cNvPr id="17" name="Rettangolo arrotondato 16"/>
        <xdr:cNvSpPr/>
      </xdr:nvSpPr>
      <xdr:spPr>
        <a:xfrm>
          <a:off x="16827500" y="62318900"/>
          <a:ext cx="13042900" cy="182753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20</xdr:col>
      <xdr:colOff>85724</xdr:colOff>
      <xdr:row>3</xdr:row>
      <xdr:rowOff>76200</xdr:rowOff>
    </xdr:from>
    <xdr:to>
      <xdr:col>39</xdr:col>
      <xdr:colOff>114300</xdr:colOff>
      <xdr:row>48</xdr:row>
      <xdr:rowOff>88900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406400</xdr:colOff>
      <xdr:row>70</xdr:row>
      <xdr:rowOff>25400</xdr:rowOff>
    </xdr:from>
    <xdr:to>
      <xdr:col>39</xdr:col>
      <xdr:colOff>434976</xdr:colOff>
      <xdr:row>115</xdr:row>
      <xdr:rowOff>38100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266700</xdr:colOff>
      <xdr:row>136</xdr:row>
      <xdr:rowOff>152400</xdr:rowOff>
    </xdr:from>
    <xdr:to>
      <xdr:col>40</xdr:col>
      <xdr:colOff>295276</xdr:colOff>
      <xdr:row>181</xdr:row>
      <xdr:rowOff>152400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279400</xdr:colOff>
      <xdr:row>185</xdr:row>
      <xdr:rowOff>25400</xdr:rowOff>
    </xdr:from>
    <xdr:to>
      <xdr:col>40</xdr:col>
      <xdr:colOff>307976</xdr:colOff>
      <xdr:row>230</xdr:row>
      <xdr:rowOff>38100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508000</xdr:colOff>
      <xdr:row>291</xdr:row>
      <xdr:rowOff>50800</xdr:rowOff>
    </xdr:from>
    <xdr:to>
      <xdr:col>23</xdr:col>
      <xdr:colOff>152400</xdr:colOff>
      <xdr:row>336</xdr:row>
      <xdr:rowOff>12700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356</xdr:row>
      <xdr:rowOff>38100</xdr:rowOff>
    </xdr:from>
    <xdr:to>
      <xdr:col>35</xdr:col>
      <xdr:colOff>457200</xdr:colOff>
      <xdr:row>401</xdr:row>
      <xdr:rowOff>0</xdr:rowOff>
    </xdr:to>
    <xdr:grpSp>
      <xdr:nvGrpSpPr>
        <xdr:cNvPr id="9" name="Gruppo 8"/>
        <xdr:cNvGrpSpPr/>
      </xdr:nvGrpSpPr>
      <xdr:grpSpPr>
        <a:xfrm>
          <a:off x="17919700" y="63436500"/>
          <a:ext cx="12395200" cy="7975600"/>
          <a:chOff x="12598400" y="63423800"/>
          <a:chExt cx="12395200" cy="7975600"/>
        </a:xfrm>
      </xdr:grpSpPr>
      <xdr:grpSp>
        <xdr:nvGrpSpPr>
          <xdr:cNvPr id="8" name="Gruppo 7"/>
          <xdr:cNvGrpSpPr/>
        </xdr:nvGrpSpPr>
        <xdr:grpSpPr>
          <a:xfrm>
            <a:off x="12598400" y="63423800"/>
            <a:ext cx="12395200" cy="7975600"/>
            <a:chOff x="12598400" y="63423800"/>
            <a:chExt cx="12395200" cy="7975600"/>
          </a:xfrm>
        </xdr:grpSpPr>
        <xdr:graphicFrame macro="">
          <xdr:nvGraphicFramePr>
            <xdr:cNvPr id="2" name="Grafico 1"/>
            <xdr:cNvGraphicFramePr/>
          </xdr:nvGraphicFramePr>
          <xdr:xfrm>
            <a:off x="12598400" y="63423800"/>
            <a:ext cx="12395200" cy="79756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4" name="Parentesi graffa aperta 3"/>
            <xdr:cNvSpPr/>
          </xdr:nvSpPr>
          <xdr:spPr>
            <a:xfrm rot="5400000">
              <a:off x="16383000" y="63004700"/>
              <a:ext cx="749300" cy="2095500"/>
            </a:xfrm>
            <a:prstGeom prst="leftBrace">
              <a:avLst>
                <a:gd name="adj1" fmla="val 8333"/>
                <a:gd name="adj2" fmla="val 51775"/>
              </a:avLst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it-IT" sz="1100"/>
            </a:p>
          </xdr:txBody>
        </xdr:sp>
      </xdr:grpSp>
      <xdr:cxnSp macro="">
        <xdr:nvCxnSpPr>
          <xdr:cNvPr id="7" name="Connettore diritto 6"/>
          <xdr:cNvCxnSpPr/>
        </xdr:nvCxnSpPr>
        <xdr:spPr>
          <a:xfrm>
            <a:off x="15709900" y="64427100"/>
            <a:ext cx="50800" cy="5969000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0</xdr:colOff>
      <xdr:row>401</xdr:row>
      <xdr:rowOff>38100</xdr:rowOff>
    </xdr:from>
    <xdr:to>
      <xdr:col>35</xdr:col>
      <xdr:colOff>419100</xdr:colOff>
      <xdr:row>446</xdr:row>
      <xdr:rowOff>25400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152400</xdr:colOff>
      <xdr:row>379</xdr:row>
      <xdr:rowOff>12700</xdr:rowOff>
    </xdr:from>
    <xdr:to>
      <xdr:col>33</xdr:col>
      <xdr:colOff>546100</xdr:colOff>
      <xdr:row>387</xdr:row>
      <xdr:rowOff>152400</xdr:rowOff>
    </xdr:to>
    <xdr:sp macro="" textlink="">
      <xdr:nvSpPr>
        <xdr:cNvPr id="6" name="CasellaDiTesto 5"/>
        <xdr:cNvSpPr txBox="1"/>
      </xdr:nvSpPr>
      <xdr:spPr>
        <a:xfrm>
          <a:off x="28054300" y="67513200"/>
          <a:ext cx="393700" cy="156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400"/>
            <a:t>decreto "Dignità"</a:t>
          </a:r>
        </a:p>
      </xdr:txBody>
    </xdr:sp>
    <xdr:clientData/>
  </xdr:twoCellAnchor>
  <xdr:twoCellAnchor>
    <xdr:from>
      <xdr:col>33</xdr:col>
      <xdr:colOff>165100</xdr:colOff>
      <xdr:row>410</xdr:row>
      <xdr:rowOff>152400</xdr:rowOff>
    </xdr:from>
    <xdr:to>
      <xdr:col>33</xdr:col>
      <xdr:colOff>558800</xdr:colOff>
      <xdr:row>419</xdr:row>
      <xdr:rowOff>114300</xdr:rowOff>
    </xdr:to>
    <xdr:sp macro="" textlink="">
      <xdr:nvSpPr>
        <xdr:cNvPr id="16" name="CasellaDiTesto 15"/>
        <xdr:cNvSpPr txBox="1"/>
      </xdr:nvSpPr>
      <xdr:spPr>
        <a:xfrm>
          <a:off x="28067000" y="73164700"/>
          <a:ext cx="393700" cy="156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400"/>
            <a:t>decreto "Dignità"</a:t>
          </a:r>
        </a:p>
      </xdr:txBody>
    </xdr:sp>
    <xdr:clientData/>
  </xdr:twoCellAnchor>
  <xdr:twoCellAnchor>
    <xdr:from>
      <xdr:col>20</xdr:col>
      <xdr:colOff>38100</xdr:colOff>
      <xdr:row>350</xdr:row>
      <xdr:rowOff>25400</xdr:rowOff>
    </xdr:from>
    <xdr:to>
      <xdr:col>31</xdr:col>
      <xdr:colOff>292100</xdr:colOff>
      <xdr:row>355</xdr:row>
      <xdr:rowOff>101600</xdr:rowOff>
    </xdr:to>
    <xdr:sp macro="" textlink="">
      <xdr:nvSpPr>
        <xdr:cNvPr id="18" name="CasellaDiTesto 17"/>
        <xdr:cNvSpPr txBox="1"/>
      </xdr:nvSpPr>
      <xdr:spPr>
        <a:xfrm>
          <a:off x="20180300" y="62357000"/>
          <a:ext cx="6819900" cy="9652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400" b="0"/>
            <a:t>Attivazioni e Trasformazioni di contratti di lavoro dipendente Gennaio 2014 - Aprile 2019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0.06862</cdr:x>
      <cdr:y>0.51195</cdr:y>
    </cdr:from>
    <cdr:to>
      <cdr:x>1</cdr:x>
      <cdr:y>0.51537</cdr:y>
    </cdr:to>
    <cdr:cxnSp macro="">
      <cdr:nvCxnSpPr>
        <cdr:cNvPr id="3" name="Connettore 1 2"/>
        <cdr:cNvCxnSpPr/>
      </cdr:nvCxnSpPr>
      <cdr:spPr>
        <a:xfrm xmlns:a="http://schemas.openxmlformats.org/drawingml/2006/main" flipV="1">
          <a:off x="771908" y="4175782"/>
          <a:ext cx="10477118" cy="2789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0.07364</cdr:x>
      <cdr:y>0.4982</cdr:y>
    </cdr:from>
    <cdr:to>
      <cdr:x>1</cdr:x>
      <cdr:y>0.49992</cdr:y>
    </cdr:to>
    <cdr:cxnSp macro="">
      <cdr:nvCxnSpPr>
        <cdr:cNvPr id="3" name="Connettore 1 2"/>
        <cdr:cNvCxnSpPr/>
      </cdr:nvCxnSpPr>
      <cdr:spPr>
        <a:xfrm xmlns:a="http://schemas.openxmlformats.org/drawingml/2006/main">
          <a:off x="904599" y="4038281"/>
          <a:ext cx="11379476" cy="1394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0.90881</cdr:x>
      <cdr:y>0.00478</cdr:y>
    </cdr:from>
    <cdr:to>
      <cdr:x>0.91189</cdr:x>
      <cdr:y>0.72452</cdr:y>
    </cdr:to>
    <cdr:cxnSp macro="">
      <cdr:nvCxnSpPr>
        <cdr:cNvPr id="3" name="Connettore diritto 2"/>
        <cdr:cNvCxnSpPr/>
      </cdr:nvCxnSpPr>
      <cdr:spPr>
        <a:xfrm xmlns:a="http://schemas.openxmlformats.org/drawingml/2006/main" flipH="1" flipV="1">
          <a:off x="11264900" y="38100"/>
          <a:ext cx="38100" cy="574040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0.42111</cdr:x>
      <cdr:y>0.02548</cdr:y>
    </cdr:from>
    <cdr:to>
      <cdr:x>0.58914</cdr:x>
      <cdr:y>0.1242</cdr:y>
    </cdr:to>
    <cdr:sp macro="" textlink="">
      <cdr:nvSpPr>
        <cdr:cNvPr id="4" name="Parentesi graffa aperta 3"/>
        <cdr:cNvSpPr/>
      </cdr:nvSpPr>
      <cdr:spPr>
        <a:xfrm xmlns:a="http://schemas.openxmlformats.org/drawingml/2006/main" rot="5400000">
          <a:off x="5867400" y="-444500"/>
          <a:ext cx="787400" cy="2082800"/>
        </a:xfrm>
        <a:prstGeom xmlns:a="http://schemas.openxmlformats.org/drawingml/2006/main" prst="leftBrace">
          <a:avLst>
            <a:gd name="adj1" fmla="val 8333"/>
            <a:gd name="adj2" fmla="val 51775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t-IT" sz="1100"/>
        </a:p>
      </cdr:txBody>
    </cdr:sp>
  </cdr:relSizeAnchor>
  <cdr:relSizeAnchor xmlns:cdr="http://schemas.openxmlformats.org/drawingml/2006/chartDrawing">
    <cdr:from>
      <cdr:x>0.75922</cdr:x>
      <cdr:y>0.01911</cdr:y>
    </cdr:from>
    <cdr:to>
      <cdr:x>0.92725</cdr:x>
      <cdr:y>0.11783</cdr:y>
    </cdr:to>
    <cdr:sp macro="" textlink="">
      <cdr:nvSpPr>
        <cdr:cNvPr id="5" name="Parentesi graffa aperta 4"/>
        <cdr:cNvSpPr/>
      </cdr:nvSpPr>
      <cdr:spPr>
        <a:xfrm xmlns:a="http://schemas.openxmlformats.org/drawingml/2006/main" rot="5400000">
          <a:off x="10058400" y="-495300"/>
          <a:ext cx="787400" cy="2082800"/>
        </a:xfrm>
        <a:prstGeom xmlns:a="http://schemas.openxmlformats.org/drawingml/2006/main" prst="leftBrace">
          <a:avLst>
            <a:gd name="adj1" fmla="val 8333"/>
            <a:gd name="adj2" fmla="val 51775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t-IT" sz="1100"/>
        </a:p>
      </cdr:txBody>
    </cdr:sp>
  </cdr:relSizeAnchor>
  <cdr:relSizeAnchor xmlns:cdr="http://schemas.openxmlformats.org/drawingml/2006/chartDrawing">
    <cdr:from>
      <cdr:x>0.26025</cdr:x>
      <cdr:y>0.11146</cdr:y>
    </cdr:from>
    <cdr:to>
      <cdr:x>0.39857</cdr:x>
      <cdr:y>0.18471</cdr:y>
    </cdr:to>
    <cdr:sp macro="" textlink="">
      <cdr:nvSpPr>
        <cdr:cNvPr id="6" name="CasellaDiTesto 5"/>
        <cdr:cNvSpPr txBox="1"/>
      </cdr:nvSpPr>
      <cdr:spPr>
        <a:xfrm xmlns:a="http://schemas.openxmlformats.org/drawingml/2006/main">
          <a:off x="3225800" y="889000"/>
          <a:ext cx="1714500" cy="584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 b="1"/>
            <a:t>decontribuzione triennale totale</a:t>
          </a:r>
        </a:p>
      </cdr:txBody>
    </cdr:sp>
  </cdr:relSizeAnchor>
  <cdr:relSizeAnchor xmlns:cdr="http://schemas.openxmlformats.org/drawingml/2006/chartDrawing">
    <cdr:from>
      <cdr:x>0.4293</cdr:x>
      <cdr:y>0.1035</cdr:y>
    </cdr:from>
    <cdr:to>
      <cdr:x>0.56762</cdr:x>
      <cdr:y>0.14809</cdr:y>
    </cdr:to>
    <cdr:sp macro="" textlink="">
      <cdr:nvSpPr>
        <cdr:cNvPr id="7" name="CasellaDiTesto 1"/>
        <cdr:cNvSpPr txBox="1"/>
      </cdr:nvSpPr>
      <cdr:spPr>
        <a:xfrm xmlns:a="http://schemas.openxmlformats.org/drawingml/2006/main">
          <a:off x="5321300" y="825500"/>
          <a:ext cx="17145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 b="1"/>
            <a:t>decontribuzione biennale</a:t>
          </a:r>
          <a:r>
            <a:rPr lang="it-IT" sz="1100" b="1" baseline="0"/>
            <a:t> parziale</a:t>
          </a:r>
          <a:endParaRPr lang="it-IT" sz="1100" b="1"/>
        </a:p>
      </cdr:txBody>
    </cdr:sp>
  </cdr:relSizeAnchor>
  <cdr:relSizeAnchor xmlns:cdr="http://schemas.openxmlformats.org/drawingml/2006/chartDrawing">
    <cdr:from>
      <cdr:x>0.76844</cdr:x>
      <cdr:y>0.09395</cdr:y>
    </cdr:from>
    <cdr:to>
      <cdr:x>0.90676</cdr:x>
      <cdr:y>0.13854</cdr:y>
    </cdr:to>
    <cdr:sp macro="" textlink="">
      <cdr:nvSpPr>
        <cdr:cNvPr id="8" name="CasellaDiTesto 1"/>
        <cdr:cNvSpPr txBox="1"/>
      </cdr:nvSpPr>
      <cdr:spPr>
        <a:xfrm xmlns:a="http://schemas.openxmlformats.org/drawingml/2006/main">
          <a:off x="9525000" y="749300"/>
          <a:ext cx="17145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 b="1"/>
            <a:t>decontribuzionetrienanle totale</a:t>
          </a:r>
          <a:r>
            <a:rPr lang="it-IT" sz="1100" b="1" baseline="0"/>
            <a:t> per i giovani</a:t>
          </a:r>
          <a:endParaRPr lang="it-IT" sz="1100" b="1"/>
        </a:p>
      </cdr:txBody>
    </cdr:sp>
  </cdr:relSizeAnchor>
  <cdr:relSizeAnchor xmlns:cdr="http://schemas.openxmlformats.org/drawingml/2006/chartDrawing">
    <cdr:from>
      <cdr:x>0.41906</cdr:x>
      <cdr:y>0.13217</cdr:y>
    </cdr:from>
    <cdr:to>
      <cdr:x>0.42316</cdr:x>
      <cdr:y>0.88057</cdr:y>
    </cdr:to>
    <cdr:cxnSp macro="">
      <cdr:nvCxnSpPr>
        <cdr:cNvPr id="9" name="Connettore diritto 8"/>
        <cdr:cNvCxnSpPr/>
      </cdr:nvCxnSpPr>
      <cdr:spPr>
        <a:xfrm xmlns:a="http://schemas.openxmlformats.org/drawingml/2006/main">
          <a:off x="5194300" y="1054100"/>
          <a:ext cx="50800" cy="596900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0.58914</cdr:x>
      <cdr:y>0.12102</cdr:y>
    </cdr:from>
    <cdr:to>
      <cdr:x>0.59324</cdr:x>
      <cdr:y>0.86943</cdr:y>
    </cdr:to>
    <cdr:cxnSp macro="">
      <cdr:nvCxnSpPr>
        <cdr:cNvPr id="10" name="Connettore diritto 9"/>
        <cdr:cNvCxnSpPr/>
      </cdr:nvCxnSpPr>
      <cdr:spPr>
        <a:xfrm xmlns:a="http://schemas.openxmlformats.org/drawingml/2006/main">
          <a:off x="7302500" y="965200"/>
          <a:ext cx="50800" cy="596900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0.75922</cdr:x>
      <cdr:y>0.11306</cdr:y>
    </cdr:from>
    <cdr:to>
      <cdr:x>0.76332</cdr:x>
      <cdr:y>0.86146</cdr:y>
    </cdr:to>
    <cdr:cxnSp macro="">
      <cdr:nvCxnSpPr>
        <cdr:cNvPr id="11" name="Connettore diritto 10"/>
        <cdr:cNvCxnSpPr/>
      </cdr:nvCxnSpPr>
      <cdr:spPr>
        <a:xfrm xmlns:a="http://schemas.openxmlformats.org/drawingml/2006/main">
          <a:off x="9410700" y="901700"/>
          <a:ext cx="50800" cy="596900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0.92725</cdr:x>
      <cdr:y>0.11146</cdr:y>
    </cdr:from>
    <cdr:to>
      <cdr:x>0.93135</cdr:x>
      <cdr:y>0.85987</cdr:y>
    </cdr:to>
    <cdr:cxnSp macro="">
      <cdr:nvCxnSpPr>
        <cdr:cNvPr id="12" name="Connettore diritto 11"/>
        <cdr:cNvCxnSpPr/>
      </cdr:nvCxnSpPr>
      <cdr:spPr>
        <a:xfrm xmlns:a="http://schemas.openxmlformats.org/drawingml/2006/main">
          <a:off x="11493500" y="889000"/>
          <a:ext cx="50800" cy="596900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0.25385</cdr:x>
      <cdr:y>0</cdr:y>
    </cdr:from>
    <cdr:to>
      <cdr:x>0.93217</cdr:x>
      <cdr:y>1</cdr:y>
    </cdr:to>
    <cdr:grpSp>
      <cdr:nvGrpSpPr>
        <cdr:cNvPr id="13" name="Gruppo 12"/>
        <cdr:cNvGrpSpPr/>
      </cdr:nvGrpSpPr>
      <cdr:grpSpPr>
        <a:xfrm xmlns:a="http://schemas.openxmlformats.org/drawingml/2006/main">
          <a:off x="3136850" y="0"/>
          <a:ext cx="8382068" cy="7988300"/>
          <a:chOff x="3136900" y="0"/>
          <a:chExt cx="8382000" cy="7988300"/>
        </a:xfrm>
      </cdr:grpSpPr>
      <cdr:cxnSp macro="">
        <cdr:nvCxnSpPr>
          <cdr:cNvPr id="3" name="Connettore diritto 2"/>
          <cdr:cNvCxnSpPr/>
        </cdr:nvCxnSpPr>
        <cdr:spPr>
          <a:xfrm xmlns:a="http://schemas.openxmlformats.org/drawingml/2006/main">
            <a:off x="3136900" y="12700"/>
            <a:ext cx="12700" cy="4724400"/>
          </a:xfrm>
          <a:prstGeom xmlns:a="http://schemas.openxmlformats.org/drawingml/2006/main" prst="line">
            <a:avLst/>
          </a:prstGeom>
          <a:ln xmlns:a="http://schemas.openxmlformats.org/drawingml/2006/main">
            <a:prstDash val="sys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nettore diritto 6"/>
          <cdr:cNvCxnSpPr/>
        </cdr:nvCxnSpPr>
        <cdr:spPr>
          <a:xfrm xmlns:a="http://schemas.openxmlformats.org/drawingml/2006/main">
            <a:off x="5207000" y="0"/>
            <a:ext cx="12700" cy="4724400"/>
          </a:xfrm>
          <a:prstGeom xmlns:a="http://schemas.openxmlformats.org/drawingml/2006/main" prst="line">
            <a:avLst/>
          </a:prstGeom>
          <a:ln xmlns:a="http://schemas.openxmlformats.org/drawingml/2006/main">
            <a:prstDash val="sys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nettore diritto 7"/>
          <cdr:cNvCxnSpPr/>
        </cdr:nvCxnSpPr>
        <cdr:spPr>
          <a:xfrm xmlns:a="http://schemas.openxmlformats.org/drawingml/2006/main">
            <a:off x="7302500" y="12700"/>
            <a:ext cx="12700" cy="4724400"/>
          </a:xfrm>
          <a:prstGeom xmlns:a="http://schemas.openxmlformats.org/drawingml/2006/main" prst="line">
            <a:avLst/>
          </a:prstGeom>
          <a:ln xmlns:a="http://schemas.openxmlformats.org/drawingml/2006/main">
            <a:prstDash val="sys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nettore diritto 8"/>
          <cdr:cNvCxnSpPr/>
        </cdr:nvCxnSpPr>
        <cdr:spPr>
          <a:xfrm xmlns:a="http://schemas.openxmlformats.org/drawingml/2006/main">
            <a:off x="9410700" y="0"/>
            <a:ext cx="12700" cy="4724400"/>
          </a:xfrm>
          <a:prstGeom xmlns:a="http://schemas.openxmlformats.org/drawingml/2006/main" prst="line">
            <a:avLst/>
          </a:prstGeom>
          <a:ln xmlns:a="http://schemas.openxmlformats.org/drawingml/2006/main">
            <a:prstDash val="sys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nettore diritto 9"/>
          <cdr:cNvCxnSpPr/>
        </cdr:nvCxnSpPr>
        <cdr:spPr>
          <a:xfrm xmlns:a="http://schemas.openxmlformats.org/drawingml/2006/main">
            <a:off x="11506200" y="0"/>
            <a:ext cx="12700" cy="4724400"/>
          </a:xfrm>
          <a:prstGeom xmlns:a="http://schemas.openxmlformats.org/drawingml/2006/main" prst="line">
            <a:avLst/>
          </a:prstGeom>
          <a:ln xmlns:a="http://schemas.openxmlformats.org/drawingml/2006/main">
            <a:prstDash val="sys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2" name="Connettore diritto 11"/>
          <cdr:cNvCxnSpPr/>
        </cdr:nvCxnSpPr>
        <cdr:spPr>
          <a:xfrm xmlns:a="http://schemas.openxmlformats.org/drawingml/2006/main">
            <a:off x="11226800" y="38100"/>
            <a:ext cx="50800" cy="7950200"/>
          </a:xfrm>
          <a:prstGeom xmlns:a="http://schemas.openxmlformats.org/drawingml/2006/main" prst="line">
            <a:avLst/>
          </a:prstGeom>
          <a:ln xmlns:a="http://schemas.openxmlformats.org/drawingml/2006/main" w="34925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70</xdr:row>
      <xdr:rowOff>0</xdr:rowOff>
    </xdr:from>
    <xdr:to>
      <xdr:col>20</xdr:col>
      <xdr:colOff>590550</xdr:colOff>
      <xdr:row>131</xdr:row>
      <xdr:rowOff>161925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3335000"/>
          <a:ext cx="12172950" cy="1178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4:N421"/>
  <sheetViews>
    <sheetView tabSelected="1" topLeftCell="A348" zoomScale="75" zoomScaleNormal="75" workbookViewId="0">
      <selection activeCell="A357" sqref="A357:I421"/>
    </sheetView>
  </sheetViews>
  <sheetFormatPr defaultColWidth="8.85546875" defaultRowHeight="14.25" x14ac:dyDescent="0.2"/>
  <cols>
    <col min="1" max="2" width="14.7109375" style="1" customWidth="1"/>
    <col min="3" max="9" width="21.85546875" style="1" customWidth="1"/>
    <col min="10" max="10" width="17.85546875" style="1" customWidth="1"/>
    <col min="11" max="11" width="17" style="1" customWidth="1"/>
    <col min="12" max="14" width="14.140625" style="1" customWidth="1"/>
    <col min="15" max="36" width="8.85546875" style="1"/>
    <col min="37" max="37" width="3.28515625" style="1" customWidth="1"/>
    <col min="38" max="16384" width="8.85546875" style="1"/>
  </cols>
  <sheetData>
    <row r="4" spans="1:8" ht="15" x14ac:dyDescent="0.25">
      <c r="C4" s="4" t="s">
        <v>12</v>
      </c>
      <c r="D4" s="4" t="s">
        <v>17</v>
      </c>
      <c r="E4" s="4" t="s">
        <v>13</v>
      </c>
      <c r="F4" s="4" t="s">
        <v>14</v>
      </c>
      <c r="G4" s="4" t="s">
        <v>16</v>
      </c>
      <c r="H4" s="4" t="s">
        <v>15</v>
      </c>
    </row>
    <row r="5" spans="1:8" x14ac:dyDescent="0.2">
      <c r="A5" s="15">
        <v>2014</v>
      </c>
      <c r="B5" s="3" t="s">
        <v>0</v>
      </c>
      <c r="C5" s="6">
        <v>149951</v>
      </c>
      <c r="D5" s="6">
        <v>203248</v>
      </c>
      <c r="E5" s="6">
        <v>20280</v>
      </c>
      <c r="F5" s="6">
        <v>14705</v>
      </c>
      <c r="G5" s="6">
        <v>105866</v>
      </c>
      <c r="H5" s="6">
        <v>20990</v>
      </c>
    </row>
    <row r="6" spans="1:8" x14ac:dyDescent="0.2">
      <c r="A6" s="15"/>
      <c r="B6" s="3" t="s">
        <v>1</v>
      </c>
      <c r="C6" s="6">
        <v>99368</v>
      </c>
      <c r="D6" s="6">
        <v>167928</v>
      </c>
      <c r="E6" s="6">
        <v>17721</v>
      </c>
      <c r="F6" s="6">
        <v>13434</v>
      </c>
      <c r="G6" s="6">
        <v>55878</v>
      </c>
      <c r="H6" s="6">
        <v>16977</v>
      </c>
    </row>
    <row r="7" spans="1:8" x14ac:dyDescent="0.2">
      <c r="A7" s="15"/>
      <c r="B7" s="3" t="s">
        <v>2</v>
      </c>
      <c r="C7" s="6">
        <v>105671</v>
      </c>
      <c r="D7" s="6">
        <v>188845</v>
      </c>
      <c r="E7" s="6">
        <v>20009</v>
      </c>
      <c r="F7" s="6">
        <v>31193</v>
      </c>
      <c r="G7" s="6">
        <v>64186</v>
      </c>
      <c r="H7" s="6">
        <v>22298</v>
      </c>
    </row>
    <row r="8" spans="1:8" x14ac:dyDescent="0.2">
      <c r="A8" s="15"/>
      <c r="B8" s="3" t="s">
        <v>3</v>
      </c>
      <c r="C8" s="6">
        <v>108723</v>
      </c>
      <c r="D8" s="6">
        <v>211908</v>
      </c>
      <c r="E8" s="6">
        <v>20876</v>
      </c>
      <c r="F8" s="6">
        <v>75634</v>
      </c>
      <c r="G8" s="6">
        <v>66905</v>
      </c>
      <c r="H8" s="6">
        <v>32515</v>
      </c>
    </row>
    <row r="9" spans="1:8" x14ac:dyDescent="0.2">
      <c r="A9" s="15"/>
      <c r="B9" s="3" t="s">
        <v>4</v>
      </c>
      <c r="C9" s="6">
        <v>103010</v>
      </c>
      <c r="D9" s="6">
        <v>212198</v>
      </c>
      <c r="E9" s="6">
        <v>20048</v>
      </c>
      <c r="F9" s="6">
        <v>65170</v>
      </c>
      <c r="G9" s="6">
        <v>77067</v>
      </c>
      <c r="H9" s="6">
        <v>28086</v>
      </c>
    </row>
    <row r="10" spans="1:8" x14ac:dyDescent="0.2">
      <c r="A10" s="15"/>
      <c r="B10" s="3" t="s">
        <v>5</v>
      </c>
      <c r="C10" s="6">
        <v>103916</v>
      </c>
      <c r="D10" s="6">
        <v>238981</v>
      </c>
      <c r="E10" s="6">
        <v>23514</v>
      </c>
      <c r="F10" s="6">
        <v>107890</v>
      </c>
      <c r="G10" s="6">
        <v>79683</v>
      </c>
      <c r="H10" s="6">
        <v>28261</v>
      </c>
    </row>
    <row r="11" spans="1:8" x14ac:dyDescent="0.2">
      <c r="A11" s="15"/>
      <c r="B11" s="3" t="s">
        <v>6</v>
      </c>
      <c r="C11" s="6">
        <v>102353</v>
      </c>
      <c r="D11" s="6">
        <v>224605</v>
      </c>
      <c r="E11" s="6">
        <v>20682</v>
      </c>
      <c r="F11" s="6">
        <v>65600</v>
      </c>
      <c r="G11" s="6">
        <v>72672</v>
      </c>
      <c r="H11" s="6">
        <v>23324</v>
      </c>
    </row>
    <row r="12" spans="1:8" x14ac:dyDescent="0.2">
      <c r="A12" s="15"/>
      <c r="B12" s="3" t="s">
        <v>7</v>
      </c>
      <c r="C12" s="6">
        <v>53286</v>
      </c>
      <c r="D12" s="6">
        <v>130707</v>
      </c>
      <c r="E12" s="6">
        <v>9744</v>
      </c>
      <c r="F12" s="6">
        <v>31300</v>
      </c>
      <c r="G12" s="6">
        <v>50602</v>
      </c>
      <c r="H12" s="6">
        <v>14464</v>
      </c>
    </row>
    <row r="13" spans="1:8" x14ac:dyDescent="0.2">
      <c r="A13" s="15"/>
      <c r="B13" s="3" t="s">
        <v>8</v>
      </c>
      <c r="C13" s="6">
        <v>120205</v>
      </c>
      <c r="D13" s="6">
        <v>242121</v>
      </c>
      <c r="E13" s="6">
        <v>22153</v>
      </c>
      <c r="F13" s="6">
        <v>20515</v>
      </c>
      <c r="G13" s="6">
        <v>83093</v>
      </c>
      <c r="H13" s="6">
        <v>20807</v>
      </c>
    </row>
    <row r="14" spans="1:8" x14ac:dyDescent="0.2">
      <c r="A14" s="15"/>
      <c r="B14" s="3" t="s">
        <v>9</v>
      </c>
      <c r="C14" s="6">
        <v>111455</v>
      </c>
      <c r="D14" s="6">
        <v>209450</v>
      </c>
      <c r="E14" s="6">
        <v>22258</v>
      </c>
      <c r="F14" s="6">
        <v>17567</v>
      </c>
      <c r="G14" s="6">
        <v>64760</v>
      </c>
      <c r="H14" s="6">
        <v>23389</v>
      </c>
    </row>
    <row r="15" spans="1:8" x14ac:dyDescent="0.2">
      <c r="A15" s="15"/>
      <c r="B15" s="3" t="s">
        <v>10</v>
      </c>
      <c r="C15" s="6">
        <v>85823</v>
      </c>
      <c r="D15" s="6">
        <v>174766</v>
      </c>
      <c r="E15" s="6">
        <v>16131</v>
      </c>
      <c r="F15" s="6">
        <v>15859</v>
      </c>
      <c r="G15" s="6">
        <v>68301</v>
      </c>
      <c r="H15" s="6">
        <v>18116</v>
      </c>
    </row>
    <row r="16" spans="1:8" x14ac:dyDescent="0.2">
      <c r="A16" s="15"/>
      <c r="B16" s="3" t="s">
        <v>11</v>
      </c>
      <c r="C16" s="6">
        <v>72408</v>
      </c>
      <c r="D16" s="6">
        <v>148754</v>
      </c>
      <c r="E16" s="6">
        <v>11359</v>
      </c>
      <c r="F16" s="6">
        <v>49805</v>
      </c>
      <c r="G16" s="6">
        <v>62007</v>
      </c>
      <c r="H16" s="6">
        <v>22158</v>
      </c>
    </row>
    <row r="17" spans="1:8" x14ac:dyDescent="0.2">
      <c r="A17" s="13">
        <v>2015</v>
      </c>
      <c r="B17" s="2" t="s">
        <v>0</v>
      </c>
      <c r="C17" s="7">
        <v>171431</v>
      </c>
      <c r="D17" s="7">
        <v>198775</v>
      </c>
      <c r="E17" s="7">
        <v>17845</v>
      </c>
      <c r="F17" s="7">
        <v>19476</v>
      </c>
      <c r="G17" s="7">
        <v>123860</v>
      </c>
      <c r="H17" s="7">
        <v>21126</v>
      </c>
    </row>
    <row r="18" spans="1:8" x14ac:dyDescent="0.2">
      <c r="A18" s="13"/>
      <c r="B18" s="2" t="s">
        <v>1</v>
      </c>
      <c r="C18" s="7">
        <v>136182</v>
      </c>
      <c r="D18" s="7">
        <v>156934</v>
      </c>
      <c r="E18" s="7">
        <v>15143</v>
      </c>
      <c r="F18" s="7">
        <v>16458</v>
      </c>
      <c r="G18" s="7">
        <v>65159</v>
      </c>
      <c r="H18" s="7">
        <v>17885</v>
      </c>
    </row>
    <row r="19" spans="1:8" x14ac:dyDescent="0.2">
      <c r="A19" s="13"/>
      <c r="B19" s="2" t="s">
        <v>2</v>
      </c>
      <c r="C19" s="7">
        <v>161813</v>
      </c>
      <c r="D19" s="7">
        <v>177851</v>
      </c>
      <c r="E19" s="7">
        <v>15680</v>
      </c>
      <c r="F19" s="7">
        <v>38475</v>
      </c>
      <c r="G19" s="7">
        <v>72309</v>
      </c>
      <c r="H19" s="7">
        <v>19350</v>
      </c>
    </row>
    <row r="20" spans="1:8" x14ac:dyDescent="0.2">
      <c r="A20" s="13"/>
      <c r="B20" s="2" t="s">
        <v>3</v>
      </c>
      <c r="C20" s="7">
        <v>171450</v>
      </c>
      <c r="D20" s="7">
        <v>203833</v>
      </c>
      <c r="E20" s="7">
        <v>15717</v>
      </c>
      <c r="F20" s="7">
        <v>69025</v>
      </c>
      <c r="G20" s="7">
        <v>75059</v>
      </c>
      <c r="H20" s="7">
        <v>28365</v>
      </c>
    </row>
    <row r="21" spans="1:8" x14ac:dyDescent="0.2">
      <c r="A21" s="13"/>
      <c r="B21" s="2" t="s">
        <v>4</v>
      </c>
      <c r="C21" s="7">
        <v>153996</v>
      </c>
      <c r="D21" s="7">
        <v>217260</v>
      </c>
      <c r="E21" s="7">
        <v>15046</v>
      </c>
      <c r="F21" s="7">
        <v>80646</v>
      </c>
      <c r="G21" s="7">
        <v>80974</v>
      </c>
      <c r="H21" s="7">
        <v>28057</v>
      </c>
    </row>
    <row r="22" spans="1:8" x14ac:dyDescent="0.2">
      <c r="A22" s="13"/>
      <c r="B22" s="2" t="s">
        <v>5</v>
      </c>
      <c r="C22" s="7">
        <v>148319</v>
      </c>
      <c r="D22" s="7">
        <v>255660</v>
      </c>
      <c r="E22" s="7">
        <v>16906</v>
      </c>
      <c r="F22" s="7">
        <v>105780</v>
      </c>
      <c r="G22" s="7">
        <v>95206</v>
      </c>
      <c r="H22" s="7">
        <v>24901</v>
      </c>
    </row>
    <row r="23" spans="1:8" x14ac:dyDescent="0.2">
      <c r="A23" s="13"/>
      <c r="B23" s="2" t="s">
        <v>6</v>
      </c>
      <c r="C23" s="7">
        <v>139897</v>
      </c>
      <c r="D23" s="7">
        <v>231655</v>
      </c>
      <c r="E23" s="7">
        <v>15602</v>
      </c>
      <c r="F23" s="7">
        <v>75956</v>
      </c>
      <c r="G23" s="7">
        <v>82001</v>
      </c>
      <c r="H23" s="7">
        <v>22528</v>
      </c>
    </row>
    <row r="24" spans="1:8" x14ac:dyDescent="0.2">
      <c r="A24" s="13"/>
      <c r="B24" s="2" t="s">
        <v>7</v>
      </c>
      <c r="C24" s="7">
        <v>74174</v>
      </c>
      <c r="D24" s="7">
        <v>132417</v>
      </c>
      <c r="E24" s="7">
        <v>7145</v>
      </c>
      <c r="F24" s="7">
        <v>30817</v>
      </c>
      <c r="G24" s="7">
        <v>64637</v>
      </c>
      <c r="H24" s="7">
        <v>13368</v>
      </c>
    </row>
    <row r="25" spans="1:8" x14ac:dyDescent="0.2">
      <c r="A25" s="13"/>
      <c r="B25" s="2" t="s">
        <v>8</v>
      </c>
      <c r="C25" s="7">
        <v>164378</v>
      </c>
      <c r="D25" s="7">
        <v>235449</v>
      </c>
      <c r="E25" s="7">
        <v>15842</v>
      </c>
      <c r="F25" s="7">
        <v>21229</v>
      </c>
      <c r="G25" s="7">
        <v>84594</v>
      </c>
      <c r="H25" s="7">
        <v>20575</v>
      </c>
    </row>
    <row r="26" spans="1:8" x14ac:dyDescent="0.2">
      <c r="A26" s="13"/>
      <c r="B26" s="2" t="s">
        <v>9</v>
      </c>
      <c r="C26" s="7">
        <v>161713</v>
      </c>
      <c r="D26" s="7">
        <v>212745</v>
      </c>
      <c r="E26" s="7">
        <v>15916</v>
      </c>
      <c r="F26" s="7">
        <v>17311</v>
      </c>
      <c r="G26" s="7">
        <v>74092</v>
      </c>
      <c r="H26" s="7">
        <v>23189</v>
      </c>
    </row>
    <row r="27" spans="1:8" x14ac:dyDescent="0.2">
      <c r="A27" s="13"/>
      <c r="B27" s="2" t="s">
        <v>10</v>
      </c>
      <c r="C27" s="7">
        <v>152211</v>
      </c>
      <c r="D27" s="7">
        <v>184281</v>
      </c>
      <c r="E27" s="7">
        <v>13860</v>
      </c>
      <c r="F27" s="7">
        <v>15926</v>
      </c>
      <c r="G27" s="7">
        <v>78355</v>
      </c>
      <c r="H27" s="7">
        <v>17206</v>
      </c>
    </row>
    <row r="28" spans="1:8" x14ac:dyDescent="0.2">
      <c r="A28" s="13"/>
      <c r="B28" s="2" t="s">
        <v>11</v>
      </c>
      <c r="C28" s="7">
        <v>321583</v>
      </c>
      <c r="D28" s="7">
        <v>151373</v>
      </c>
      <c r="E28" s="7">
        <v>11617</v>
      </c>
      <c r="F28" s="7">
        <v>47855</v>
      </c>
      <c r="G28" s="7">
        <v>71094</v>
      </c>
      <c r="H28" s="7">
        <v>22047</v>
      </c>
    </row>
    <row r="29" spans="1:8" x14ac:dyDescent="0.2">
      <c r="A29" s="15">
        <v>2016</v>
      </c>
      <c r="B29" s="3" t="s">
        <v>0</v>
      </c>
      <c r="C29" s="6">
        <v>120402</v>
      </c>
      <c r="D29" s="6">
        <v>187899</v>
      </c>
      <c r="E29" s="6">
        <v>16458</v>
      </c>
      <c r="F29" s="6">
        <v>17136</v>
      </c>
      <c r="G29" s="6">
        <v>116865</v>
      </c>
      <c r="H29" s="6">
        <v>17879</v>
      </c>
    </row>
    <row r="30" spans="1:8" x14ac:dyDescent="0.2">
      <c r="A30" s="15"/>
      <c r="B30" s="3" t="s">
        <v>1</v>
      </c>
      <c r="C30" s="6">
        <v>101557</v>
      </c>
      <c r="D30" s="6">
        <v>167268</v>
      </c>
      <c r="E30" s="6">
        <v>15428</v>
      </c>
      <c r="F30" s="6">
        <v>14045</v>
      </c>
      <c r="G30" s="6">
        <v>71554</v>
      </c>
      <c r="H30" s="6">
        <v>16305</v>
      </c>
    </row>
    <row r="31" spans="1:8" x14ac:dyDescent="0.2">
      <c r="A31" s="15"/>
      <c r="B31" s="3" t="s">
        <v>2</v>
      </c>
      <c r="C31" s="6">
        <v>105165</v>
      </c>
      <c r="D31" s="6">
        <v>192326</v>
      </c>
      <c r="E31" s="6">
        <v>18087</v>
      </c>
      <c r="F31" s="6">
        <v>44177</v>
      </c>
      <c r="G31" s="6">
        <v>71651</v>
      </c>
      <c r="H31" s="6">
        <v>21910</v>
      </c>
    </row>
    <row r="32" spans="1:8" x14ac:dyDescent="0.2">
      <c r="A32" s="15"/>
      <c r="B32" s="3" t="s">
        <v>3</v>
      </c>
      <c r="C32" s="6">
        <v>109512</v>
      </c>
      <c r="D32" s="6">
        <v>212996</v>
      </c>
      <c r="E32" s="6">
        <v>19707</v>
      </c>
      <c r="F32" s="6">
        <v>58057</v>
      </c>
      <c r="G32" s="6">
        <v>75638</v>
      </c>
      <c r="H32" s="6">
        <v>22681</v>
      </c>
    </row>
    <row r="33" spans="1:8" x14ac:dyDescent="0.2">
      <c r="A33" s="15"/>
      <c r="B33" s="3" t="s">
        <v>4</v>
      </c>
      <c r="C33" s="6">
        <v>108930</v>
      </c>
      <c r="D33" s="6">
        <v>233220</v>
      </c>
      <c r="E33" s="6">
        <v>20626</v>
      </c>
      <c r="F33" s="6">
        <v>74399</v>
      </c>
      <c r="G33" s="6">
        <v>85739</v>
      </c>
      <c r="H33" s="6">
        <v>24219</v>
      </c>
    </row>
    <row r="34" spans="1:8" x14ac:dyDescent="0.2">
      <c r="A34" s="15"/>
      <c r="B34" s="3" t="s">
        <v>5</v>
      </c>
      <c r="C34" s="6">
        <v>102146</v>
      </c>
      <c r="D34" s="6">
        <v>269268</v>
      </c>
      <c r="E34" s="6">
        <v>22714</v>
      </c>
      <c r="F34" s="6">
        <v>108017</v>
      </c>
      <c r="G34" s="6">
        <v>86615</v>
      </c>
      <c r="H34" s="6">
        <v>24850</v>
      </c>
    </row>
    <row r="35" spans="1:8" x14ac:dyDescent="0.2">
      <c r="A35" s="15"/>
      <c r="B35" s="3" t="s">
        <v>6</v>
      </c>
      <c r="C35" s="6">
        <v>97940</v>
      </c>
      <c r="D35" s="6">
        <v>252934</v>
      </c>
      <c r="E35" s="6">
        <v>19966</v>
      </c>
      <c r="F35" s="6">
        <v>74107</v>
      </c>
      <c r="G35" s="6">
        <v>89940</v>
      </c>
      <c r="H35" s="6">
        <v>22320</v>
      </c>
    </row>
    <row r="36" spans="1:8" x14ac:dyDescent="0.2">
      <c r="A36" s="15"/>
      <c r="B36" s="3" t="s">
        <v>7</v>
      </c>
      <c r="C36" s="6">
        <v>53914</v>
      </c>
      <c r="D36" s="6">
        <v>148196</v>
      </c>
      <c r="E36" s="6">
        <v>10292</v>
      </c>
      <c r="F36" s="6">
        <v>30914</v>
      </c>
      <c r="G36" s="6">
        <v>72134</v>
      </c>
      <c r="H36" s="6">
        <v>12304</v>
      </c>
    </row>
    <row r="37" spans="1:8" x14ac:dyDescent="0.2">
      <c r="A37" s="15"/>
      <c r="B37" s="3" t="s">
        <v>8</v>
      </c>
      <c r="C37" s="6">
        <v>116468</v>
      </c>
      <c r="D37" s="6">
        <v>262128</v>
      </c>
      <c r="E37" s="6">
        <v>22783</v>
      </c>
      <c r="F37" s="6">
        <v>18614</v>
      </c>
      <c r="G37" s="6">
        <v>90496</v>
      </c>
      <c r="H37" s="6">
        <v>20794</v>
      </c>
    </row>
    <row r="38" spans="1:8" x14ac:dyDescent="0.2">
      <c r="A38" s="15"/>
      <c r="B38" s="3" t="s">
        <v>9</v>
      </c>
      <c r="C38" s="6">
        <v>114076</v>
      </c>
      <c r="D38" s="6">
        <v>248940</v>
      </c>
      <c r="E38" s="6">
        <v>25339</v>
      </c>
      <c r="F38" s="6">
        <v>16800</v>
      </c>
      <c r="G38" s="6">
        <v>88596</v>
      </c>
      <c r="H38" s="6">
        <v>29586</v>
      </c>
    </row>
    <row r="39" spans="1:8" x14ac:dyDescent="0.2">
      <c r="A39" s="15"/>
      <c r="B39" s="3" t="s">
        <v>10</v>
      </c>
      <c r="C39" s="6">
        <v>97177</v>
      </c>
      <c r="D39" s="6">
        <v>223845</v>
      </c>
      <c r="E39" s="6">
        <v>21895</v>
      </c>
      <c r="F39" s="6">
        <v>16654</v>
      </c>
      <c r="G39" s="6">
        <v>97825</v>
      </c>
      <c r="H39" s="6">
        <v>23381</v>
      </c>
    </row>
    <row r="40" spans="1:8" x14ac:dyDescent="0.2">
      <c r="A40" s="15"/>
      <c r="B40" s="3" t="s">
        <v>11</v>
      </c>
      <c r="C40" s="6">
        <v>108826</v>
      </c>
      <c r="D40" s="6">
        <v>185746</v>
      </c>
      <c r="E40" s="6">
        <v>20687</v>
      </c>
      <c r="F40" s="6">
        <v>49669</v>
      </c>
      <c r="G40" s="6">
        <v>71095</v>
      </c>
      <c r="H40" s="6">
        <v>26995</v>
      </c>
    </row>
    <row r="41" spans="1:8" x14ac:dyDescent="0.2">
      <c r="A41" s="13">
        <v>2017</v>
      </c>
      <c r="B41" s="2" t="s">
        <v>0</v>
      </c>
      <c r="C41" s="7">
        <v>118642</v>
      </c>
      <c r="D41" s="7">
        <v>222212</v>
      </c>
      <c r="E41" s="7">
        <v>20341</v>
      </c>
      <c r="F41" s="7">
        <v>17511</v>
      </c>
      <c r="G41" s="7">
        <v>137485</v>
      </c>
      <c r="H41" s="7">
        <v>21163</v>
      </c>
    </row>
    <row r="42" spans="1:8" x14ac:dyDescent="0.2">
      <c r="A42" s="13"/>
      <c r="B42" s="2" t="s">
        <v>1</v>
      </c>
      <c r="C42" s="7">
        <v>91978</v>
      </c>
      <c r="D42" s="7">
        <v>196546</v>
      </c>
      <c r="E42" s="7">
        <v>20371</v>
      </c>
      <c r="F42" s="7">
        <v>16461</v>
      </c>
      <c r="G42" s="7">
        <v>74710</v>
      </c>
      <c r="H42" s="7">
        <v>18294</v>
      </c>
    </row>
    <row r="43" spans="1:8" x14ac:dyDescent="0.2">
      <c r="A43" s="13"/>
      <c r="B43" s="2" t="s">
        <v>2</v>
      </c>
      <c r="C43" s="7">
        <v>108008</v>
      </c>
      <c r="D43" s="7">
        <v>252548</v>
      </c>
      <c r="E43" s="7">
        <v>25848</v>
      </c>
      <c r="F43" s="7">
        <v>41949</v>
      </c>
      <c r="G43" s="7">
        <v>86507</v>
      </c>
      <c r="H43" s="7">
        <v>43461</v>
      </c>
    </row>
    <row r="44" spans="1:8" x14ac:dyDescent="0.2">
      <c r="A44" s="13"/>
      <c r="B44" s="2" t="s">
        <v>3</v>
      </c>
      <c r="C44" s="7">
        <v>107780</v>
      </c>
      <c r="D44" s="7">
        <v>284104</v>
      </c>
      <c r="E44" s="7">
        <v>26239</v>
      </c>
      <c r="F44" s="7">
        <v>92254</v>
      </c>
      <c r="G44" s="7">
        <v>91441</v>
      </c>
      <c r="H44" s="7">
        <v>86160</v>
      </c>
    </row>
    <row r="45" spans="1:8" x14ac:dyDescent="0.2">
      <c r="A45" s="13"/>
      <c r="B45" s="2" t="s">
        <v>4</v>
      </c>
      <c r="C45" s="7">
        <v>106005</v>
      </c>
      <c r="D45" s="7">
        <v>292998</v>
      </c>
      <c r="E45" s="7">
        <v>25488</v>
      </c>
      <c r="F45" s="7">
        <v>78457</v>
      </c>
      <c r="G45" s="7">
        <v>110889</v>
      </c>
      <c r="H45" s="7">
        <v>59443</v>
      </c>
    </row>
    <row r="46" spans="1:8" x14ac:dyDescent="0.2">
      <c r="A46" s="13"/>
      <c r="B46" s="2" t="s">
        <v>5</v>
      </c>
      <c r="C46" s="7">
        <v>97841</v>
      </c>
      <c r="D46" s="7">
        <v>340529</v>
      </c>
      <c r="E46" s="7">
        <v>27637</v>
      </c>
      <c r="F46" s="7">
        <v>129144</v>
      </c>
      <c r="G46" s="7">
        <v>110782</v>
      </c>
      <c r="H46" s="7">
        <v>63089</v>
      </c>
    </row>
    <row r="47" spans="1:8" x14ac:dyDescent="0.2">
      <c r="A47" s="13"/>
      <c r="B47" s="2" t="s">
        <v>6</v>
      </c>
      <c r="C47" s="7">
        <v>95813</v>
      </c>
      <c r="D47" s="7">
        <v>312005</v>
      </c>
      <c r="E47" s="7">
        <v>24585</v>
      </c>
      <c r="F47" s="7">
        <v>83240</v>
      </c>
      <c r="G47" s="7">
        <v>109211</v>
      </c>
      <c r="H47" s="7">
        <v>48356</v>
      </c>
    </row>
    <row r="48" spans="1:8" x14ac:dyDescent="0.2">
      <c r="A48" s="13"/>
      <c r="B48" s="2" t="s">
        <v>7</v>
      </c>
      <c r="C48" s="7">
        <v>52459</v>
      </c>
      <c r="D48" s="7">
        <v>190176</v>
      </c>
      <c r="E48" s="7">
        <v>13030</v>
      </c>
      <c r="F48" s="7">
        <v>35425</v>
      </c>
      <c r="G48" s="7">
        <v>79003</v>
      </c>
      <c r="H48" s="7">
        <v>31896</v>
      </c>
    </row>
    <row r="49" spans="1:8" x14ac:dyDescent="0.2">
      <c r="A49" s="13"/>
      <c r="B49" s="2" t="s">
        <v>8</v>
      </c>
      <c r="C49" s="7">
        <v>110981</v>
      </c>
      <c r="D49" s="7">
        <v>333856</v>
      </c>
      <c r="E49" s="7">
        <v>28987</v>
      </c>
      <c r="F49" s="7">
        <v>22898</v>
      </c>
      <c r="G49" s="7">
        <v>113760</v>
      </c>
      <c r="H49" s="7">
        <v>50264</v>
      </c>
    </row>
    <row r="50" spans="1:8" x14ac:dyDescent="0.2">
      <c r="A50" s="13"/>
      <c r="B50" s="2" t="s">
        <v>9</v>
      </c>
      <c r="C50" s="7">
        <v>105622</v>
      </c>
      <c r="D50" s="7">
        <v>309928</v>
      </c>
      <c r="E50" s="7">
        <v>30377</v>
      </c>
      <c r="F50" s="7">
        <v>21062</v>
      </c>
      <c r="G50" s="7">
        <v>118117</v>
      </c>
      <c r="H50" s="7">
        <v>51385</v>
      </c>
    </row>
    <row r="51" spans="1:8" x14ac:dyDescent="0.2">
      <c r="A51" s="13"/>
      <c r="B51" s="2" t="s">
        <v>10</v>
      </c>
      <c r="C51" s="7">
        <v>86352</v>
      </c>
      <c r="D51" s="7">
        <v>266854</v>
      </c>
      <c r="E51" s="7">
        <v>24733</v>
      </c>
      <c r="F51" s="7">
        <v>20364</v>
      </c>
      <c r="G51" s="7">
        <v>111174</v>
      </c>
      <c r="H51" s="7">
        <v>40539</v>
      </c>
    </row>
    <row r="52" spans="1:8" x14ac:dyDescent="0.2">
      <c r="A52" s="13"/>
      <c r="B52" s="2" t="s">
        <v>11</v>
      </c>
      <c r="C52" s="7">
        <v>58194</v>
      </c>
      <c r="D52" s="7">
        <v>221675</v>
      </c>
      <c r="E52" s="7">
        <v>18065</v>
      </c>
      <c r="F52" s="7">
        <v>56502</v>
      </c>
      <c r="G52" s="7">
        <v>90015</v>
      </c>
      <c r="H52" s="7">
        <v>53815</v>
      </c>
    </row>
    <row r="53" spans="1:8" x14ac:dyDescent="0.2">
      <c r="A53" s="15">
        <v>2018</v>
      </c>
      <c r="B53" s="3" t="s">
        <v>0</v>
      </c>
      <c r="C53" s="6">
        <v>147189</v>
      </c>
      <c r="D53" s="6">
        <v>293016</v>
      </c>
      <c r="E53" s="6">
        <v>27886</v>
      </c>
      <c r="F53" s="6">
        <v>21253</v>
      </c>
      <c r="G53" s="6">
        <v>178198</v>
      </c>
      <c r="H53" s="6">
        <v>42422</v>
      </c>
    </row>
    <row r="54" spans="1:8" x14ac:dyDescent="0.2">
      <c r="A54" s="15"/>
      <c r="B54" s="3" t="s">
        <v>1</v>
      </c>
      <c r="C54" s="6">
        <v>101282</v>
      </c>
      <c r="D54" s="6">
        <v>236024</v>
      </c>
      <c r="E54" s="6">
        <v>25043</v>
      </c>
      <c r="F54" s="6">
        <v>18175</v>
      </c>
      <c r="G54" s="6">
        <v>92470</v>
      </c>
      <c r="H54" s="6">
        <v>37073</v>
      </c>
    </row>
    <row r="55" spans="1:8" x14ac:dyDescent="0.2">
      <c r="A55" s="15"/>
      <c r="B55" s="3" t="s">
        <v>2</v>
      </c>
      <c r="C55" s="8">
        <v>104798</v>
      </c>
      <c r="D55" s="8">
        <v>267752</v>
      </c>
      <c r="E55" s="8">
        <v>28262</v>
      </c>
      <c r="F55" s="8">
        <v>63303</v>
      </c>
      <c r="G55" s="8">
        <v>95898</v>
      </c>
      <c r="H55" s="8">
        <v>52877</v>
      </c>
    </row>
    <row r="56" spans="1:8" x14ac:dyDescent="0.2">
      <c r="A56" s="15"/>
      <c r="B56" s="3" t="s">
        <v>3</v>
      </c>
      <c r="C56" s="8">
        <v>109889</v>
      </c>
      <c r="D56" s="8">
        <v>293419</v>
      </c>
      <c r="E56" s="8">
        <v>27719</v>
      </c>
      <c r="F56" s="8">
        <v>76072</v>
      </c>
      <c r="G56" s="8">
        <v>118071</v>
      </c>
      <c r="H56" s="8">
        <v>62748</v>
      </c>
    </row>
    <row r="57" spans="1:8" x14ac:dyDescent="0.2">
      <c r="A57" s="15"/>
      <c r="B57" s="3" t="s">
        <v>4</v>
      </c>
      <c r="C57" s="8">
        <v>107290</v>
      </c>
      <c r="D57" s="8">
        <v>321202</v>
      </c>
      <c r="E57" s="8">
        <v>28305</v>
      </c>
      <c r="F57" s="8">
        <v>90537</v>
      </c>
      <c r="G57" s="8">
        <v>127766</v>
      </c>
      <c r="H57" s="8">
        <v>60488</v>
      </c>
    </row>
    <row r="58" spans="1:8" x14ac:dyDescent="0.2">
      <c r="A58" s="15"/>
      <c r="B58" s="3" t="s">
        <v>5</v>
      </c>
      <c r="C58" s="8">
        <v>98841</v>
      </c>
      <c r="D58" s="8">
        <v>371508</v>
      </c>
      <c r="E58" s="8">
        <v>29790</v>
      </c>
      <c r="F58" s="8">
        <v>134198</v>
      </c>
      <c r="G58" s="8">
        <v>111147</v>
      </c>
      <c r="H58" s="8">
        <v>66251</v>
      </c>
    </row>
    <row r="59" spans="1:8" x14ac:dyDescent="0.2">
      <c r="A59" s="15"/>
      <c r="B59" s="3" t="s">
        <v>6</v>
      </c>
      <c r="C59" s="8">
        <v>98704</v>
      </c>
      <c r="D59" s="8">
        <v>335774</v>
      </c>
      <c r="E59" s="8">
        <v>27245</v>
      </c>
      <c r="F59" s="8">
        <v>84462</v>
      </c>
      <c r="G59" s="8">
        <v>113569</v>
      </c>
      <c r="H59" s="8">
        <v>48738</v>
      </c>
    </row>
    <row r="60" spans="1:8" x14ac:dyDescent="0.2">
      <c r="A60" s="15"/>
      <c r="B60" s="3" t="s">
        <v>7</v>
      </c>
      <c r="C60" s="8">
        <v>59265</v>
      </c>
      <c r="D60" s="8">
        <v>193603</v>
      </c>
      <c r="E60" s="8">
        <v>14676</v>
      </c>
      <c r="F60" s="8">
        <v>37385</v>
      </c>
      <c r="G60" s="8">
        <v>63844</v>
      </c>
      <c r="H60" s="8">
        <v>34763</v>
      </c>
    </row>
    <row r="61" spans="1:8" x14ac:dyDescent="0.2">
      <c r="A61" s="15"/>
      <c r="B61" s="3" t="s">
        <v>8</v>
      </c>
      <c r="C61" s="8">
        <v>126984</v>
      </c>
      <c r="D61" s="8">
        <v>339699</v>
      </c>
      <c r="E61" s="8">
        <v>32453</v>
      </c>
      <c r="F61" s="8">
        <v>25108</v>
      </c>
      <c r="G61" s="8">
        <v>97027</v>
      </c>
      <c r="H61" s="8">
        <v>52895</v>
      </c>
    </row>
    <row r="62" spans="1:8" x14ac:dyDescent="0.2">
      <c r="A62" s="15"/>
      <c r="B62" s="3" t="s">
        <v>9</v>
      </c>
      <c r="C62" s="8">
        <v>120208</v>
      </c>
      <c r="D62" s="8">
        <v>325149</v>
      </c>
      <c r="E62" s="8">
        <v>34327</v>
      </c>
      <c r="F62" s="8">
        <v>24758</v>
      </c>
      <c r="G62" s="8">
        <v>94753</v>
      </c>
      <c r="H62" s="8">
        <v>58601</v>
      </c>
    </row>
    <row r="63" spans="1:8" x14ac:dyDescent="0.2">
      <c r="A63" s="15"/>
      <c r="B63" s="3" t="s">
        <v>10</v>
      </c>
      <c r="C63" s="8">
        <v>101456</v>
      </c>
      <c r="D63" s="8">
        <v>256682</v>
      </c>
      <c r="E63" s="8">
        <v>27335</v>
      </c>
      <c r="F63" s="8">
        <v>22391</v>
      </c>
      <c r="G63" s="8">
        <v>83288</v>
      </c>
      <c r="H63" s="8">
        <v>44184</v>
      </c>
    </row>
    <row r="64" spans="1:8" x14ac:dyDescent="0.2">
      <c r="A64" s="15"/>
      <c r="B64" s="3" t="s">
        <v>11</v>
      </c>
      <c r="C64" s="8">
        <v>75982</v>
      </c>
      <c r="D64" s="8">
        <v>218441</v>
      </c>
      <c r="E64" s="8">
        <v>19486</v>
      </c>
      <c r="F64" s="8">
        <v>61745</v>
      </c>
      <c r="G64" s="8">
        <v>65242</v>
      </c>
      <c r="H64" s="8">
        <v>58295</v>
      </c>
    </row>
    <row r="65" spans="1:8" ht="15" customHeight="1" x14ac:dyDescent="0.2">
      <c r="A65" s="13">
        <v>2019</v>
      </c>
      <c r="B65" s="2" t="s">
        <v>0</v>
      </c>
      <c r="C65" s="7">
        <v>181593</v>
      </c>
      <c r="D65" s="7">
        <v>274056</v>
      </c>
      <c r="E65" s="7">
        <v>30993</v>
      </c>
      <c r="F65" s="7">
        <v>22883</v>
      </c>
      <c r="G65" s="7">
        <v>103602</v>
      </c>
      <c r="H65" s="7">
        <v>47255</v>
      </c>
    </row>
    <row r="66" spans="1:8" ht="15" customHeight="1" x14ac:dyDescent="0.2">
      <c r="A66" s="13"/>
      <c r="B66" s="2" t="s">
        <v>1</v>
      </c>
      <c r="C66" s="7">
        <v>111004</v>
      </c>
      <c r="D66" s="7">
        <v>228030</v>
      </c>
      <c r="E66" s="7">
        <v>26547</v>
      </c>
      <c r="F66" s="7">
        <v>20381</v>
      </c>
      <c r="G66" s="7">
        <v>68557</v>
      </c>
      <c r="H66" s="7">
        <v>42390</v>
      </c>
    </row>
    <row r="67" spans="1:8" ht="15" customHeight="1" x14ac:dyDescent="0.2">
      <c r="A67" s="13"/>
      <c r="B67" s="2" t="s">
        <v>2</v>
      </c>
      <c r="C67" s="7">
        <v>112905</v>
      </c>
      <c r="D67" s="7">
        <v>247093</v>
      </c>
      <c r="E67" s="7">
        <v>29163</v>
      </c>
      <c r="F67" s="7">
        <v>50636</v>
      </c>
      <c r="G67" s="7">
        <v>71053</v>
      </c>
      <c r="H67" s="7">
        <v>54349</v>
      </c>
    </row>
    <row r="68" spans="1:8" ht="15" customHeight="1" x14ac:dyDescent="0.2">
      <c r="A68" s="13"/>
      <c r="B68" s="2" t="s">
        <v>3</v>
      </c>
      <c r="C68" s="7">
        <v>96094</v>
      </c>
      <c r="D68" s="7">
        <v>240993</v>
      </c>
      <c r="E68" s="7">
        <v>27650</v>
      </c>
      <c r="F68" s="7">
        <v>100901</v>
      </c>
      <c r="G68" s="7">
        <v>64442</v>
      </c>
      <c r="H68" s="7">
        <v>67856</v>
      </c>
    </row>
    <row r="71" spans="1:8" ht="15" x14ac:dyDescent="0.25">
      <c r="C71" s="4" t="s">
        <v>12</v>
      </c>
      <c r="D71" s="4" t="s">
        <v>17</v>
      </c>
      <c r="E71" s="4" t="s">
        <v>13</v>
      </c>
      <c r="F71" s="4" t="s">
        <v>14</v>
      </c>
      <c r="G71" s="4" t="s">
        <v>16</v>
      </c>
      <c r="H71" s="4" t="s">
        <v>15</v>
      </c>
    </row>
    <row r="72" spans="1:8" x14ac:dyDescent="0.2">
      <c r="A72" s="15">
        <v>2014</v>
      </c>
      <c r="B72" s="3" t="s">
        <v>0</v>
      </c>
      <c r="C72" s="6">
        <v>136150</v>
      </c>
      <c r="D72" s="6">
        <v>131342</v>
      </c>
      <c r="E72" s="6">
        <v>12417</v>
      </c>
      <c r="F72" s="6">
        <v>17625</v>
      </c>
      <c r="G72" s="6">
        <v>56394</v>
      </c>
      <c r="H72" s="6">
        <v>22091</v>
      </c>
    </row>
    <row r="73" spans="1:8" x14ac:dyDescent="0.2">
      <c r="A73" s="15"/>
      <c r="B73" s="3" t="s">
        <v>1</v>
      </c>
      <c r="C73" s="6">
        <v>121982</v>
      </c>
      <c r="D73" s="6">
        <v>109240</v>
      </c>
      <c r="E73" s="6">
        <v>10766</v>
      </c>
      <c r="F73" s="6">
        <v>8271</v>
      </c>
      <c r="G73" s="6">
        <v>50700</v>
      </c>
      <c r="H73" s="6">
        <v>12655</v>
      </c>
    </row>
    <row r="74" spans="1:8" x14ac:dyDescent="0.2">
      <c r="A74" s="15"/>
      <c r="B74" s="3" t="s">
        <v>2</v>
      </c>
      <c r="C74" s="6">
        <v>137177</v>
      </c>
      <c r="D74" s="6">
        <v>134529</v>
      </c>
      <c r="E74" s="6">
        <v>12288</v>
      </c>
      <c r="F74" s="6">
        <v>31941</v>
      </c>
      <c r="G74" s="6">
        <v>62552</v>
      </c>
      <c r="H74" s="6">
        <v>19592</v>
      </c>
    </row>
    <row r="75" spans="1:8" x14ac:dyDescent="0.2">
      <c r="A75" s="15"/>
      <c r="B75" s="3" t="s">
        <v>3</v>
      </c>
      <c r="C75" s="6">
        <v>117316</v>
      </c>
      <c r="D75" s="6">
        <v>136349</v>
      </c>
      <c r="E75" s="6">
        <v>11118</v>
      </c>
      <c r="F75" s="6">
        <v>30408</v>
      </c>
      <c r="G75" s="6">
        <v>67376</v>
      </c>
      <c r="H75" s="6">
        <v>19607</v>
      </c>
    </row>
    <row r="76" spans="1:8" x14ac:dyDescent="0.2">
      <c r="A76" s="15"/>
      <c r="B76" s="3" t="s">
        <v>4</v>
      </c>
      <c r="C76" s="6">
        <v>120941</v>
      </c>
      <c r="D76" s="6">
        <v>143066</v>
      </c>
      <c r="E76" s="6">
        <v>12092</v>
      </c>
      <c r="F76" s="6">
        <v>17482</v>
      </c>
      <c r="G76" s="6">
        <v>64946</v>
      </c>
      <c r="H76" s="6">
        <v>25310</v>
      </c>
    </row>
    <row r="77" spans="1:8" x14ac:dyDescent="0.2">
      <c r="A77" s="15"/>
      <c r="B77" s="3" t="s">
        <v>5</v>
      </c>
      <c r="C77" s="6">
        <v>136995</v>
      </c>
      <c r="D77" s="6">
        <v>192426</v>
      </c>
      <c r="E77" s="6">
        <v>12268</v>
      </c>
      <c r="F77" s="6">
        <v>22017</v>
      </c>
      <c r="G77" s="6">
        <v>68720</v>
      </c>
      <c r="H77" s="6">
        <v>26528</v>
      </c>
    </row>
    <row r="78" spans="1:8" x14ac:dyDescent="0.2">
      <c r="A78" s="15"/>
      <c r="B78" s="3" t="s">
        <v>6</v>
      </c>
      <c r="C78" s="6">
        <v>131572</v>
      </c>
      <c r="D78" s="6">
        <v>172323</v>
      </c>
      <c r="E78" s="6">
        <v>12337</v>
      </c>
      <c r="F78" s="6">
        <v>19663</v>
      </c>
      <c r="G78" s="6">
        <v>65995</v>
      </c>
      <c r="H78" s="6">
        <v>16862</v>
      </c>
    </row>
    <row r="79" spans="1:8" x14ac:dyDescent="0.2">
      <c r="A79" s="15"/>
      <c r="B79" s="3" t="s">
        <v>7</v>
      </c>
      <c r="C79" s="6">
        <v>105193</v>
      </c>
      <c r="D79" s="6">
        <v>181862</v>
      </c>
      <c r="E79" s="6">
        <v>13223</v>
      </c>
      <c r="F79" s="6">
        <v>61051</v>
      </c>
      <c r="G79" s="6">
        <v>77075</v>
      </c>
      <c r="H79" s="6">
        <v>18605</v>
      </c>
    </row>
    <row r="80" spans="1:8" x14ac:dyDescent="0.2">
      <c r="A80" s="15"/>
      <c r="B80" s="3" t="s">
        <v>8</v>
      </c>
      <c r="C80" s="6">
        <v>150436</v>
      </c>
      <c r="D80" s="6">
        <v>240590</v>
      </c>
      <c r="E80" s="6">
        <v>19086</v>
      </c>
      <c r="F80" s="6">
        <v>158671</v>
      </c>
      <c r="G80" s="6">
        <v>68004</v>
      </c>
      <c r="H80" s="6">
        <v>35016</v>
      </c>
    </row>
    <row r="81" spans="1:8" x14ac:dyDescent="0.2">
      <c r="A81" s="15"/>
      <c r="B81" s="3" t="s">
        <v>9</v>
      </c>
      <c r="C81" s="6">
        <v>150292</v>
      </c>
      <c r="D81" s="6">
        <v>181440</v>
      </c>
      <c r="E81" s="6">
        <v>14495</v>
      </c>
      <c r="F81" s="6">
        <v>79045</v>
      </c>
      <c r="G81" s="6">
        <v>66820</v>
      </c>
      <c r="H81" s="6">
        <v>22313</v>
      </c>
    </row>
    <row r="82" spans="1:8" x14ac:dyDescent="0.2">
      <c r="A82" s="15"/>
      <c r="B82" s="3" t="s">
        <v>10</v>
      </c>
      <c r="C82" s="6">
        <v>129926</v>
      </c>
      <c r="D82" s="6">
        <v>133845</v>
      </c>
      <c r="E82" s="6">
        <v>11383</v>
      </c>
      <c r="F82" s="6">
        <v>33189</v>
      </c>
      <c r="G82" s="6">
        <v>56121</v>
      </c>
      <c r="H82" s="6">
        <v>16419</v>
      </c>
    </row>
    <row r="83" spans="1:8" x14ac:dyDescent="0.2">
      <c r="A83" s="15"/>
      <c r="B83" s="3" t="s">
        <v>11</v>
      </c>
      <c r="C83" s="6">
        <v>219564</v>
      </c>
      <c r="D83" s="6">
        <v>276344</v>
      </c>
      <c r="E83" s="6">
        <v>12627</v>
      </c>
      <c r="F83" s="6">
        <v>24287</v>
      </c>
      <c r="G83" s="6">
        <v>130844</v>
      </c>
      <c r="H83" s="6">
        <v>47663</v>
      </c>
    </row>
    <row r="84" spans="1:8" x14ac:dyDescent="0.2">
      <c r="A84" s="13">
        <v>2015</v>
      </c>
      <c r="B84" s="2" t="s">
        <v>0</v>
      </c>
      <c r="C84" s="7">
        <v>134760</v>
      </c>
      <c r="D84" s="7">
        <v>139066</v>
      </c>
      <c r="E84" s="7">
        <v>11769</v>
      </c>
      <c r="F84" s="7">
        <v>19690</v>
      </c>
      <c r="G84" s="7">
        <v>62987</v>
      </c>
      <c r="H84" s="7">
        <v>20472</v>
      </c>
    </row>
    <row r="85" spans="1:8" x14ac:dyDescent="0.2">
      <c r="A85" s="13"/>
      <c r="B85" s="2" t="s">
        <v>1</v>
      </c>
      <c r="C85" s="7">
        <v>118245</v>
      </c>
      <c r="D85" s="7">
        <v>113817</v>
      </c>
      <c r="E85" s="7">
        <v>10611</v>
      </c>
      <c r="F85" s="7">
        <v>12343</v>
      </c>
      <c r="G85" s="7">
        <v>57652</v>
      </c>
      <c r="H85" s="7">
        <v>12821</v>
      </c>
    </row>
    <row r="86" spans="1:8" x14ac:dyDescent="0.2">
      <c r="A86" s="13"/>
      <c r="B86" s="2" t="s">
        <v>2</v>
      </c>
      <c r="C86" s="7">
        <v>129887</v>
      </c>
      <c r="D86" s="7">
        <v>135107</v>
      </c>
      <c r="E86" s="7">
        <v>11768</v>
      </c>
      <c r="F86" s="7">
        <v>27293</v>
      </c>
      <c r="G86" s="7">
        <v>66344</v>
      </c>
      <c r="H86" s="7">
        <v>19553</v>
      </c>
    </row>
    <row r="87" spans="1:8" x14ac:dyDescent="0.2">
      <c r="A87" s="13"/>
      <c r="B87" s="2" t="s">
        <v>3</v>
      </c>
      <c r="C87" s="7">
        <v>123205</v>
      </c>
      <c r="D87" s="7">
        <v>137576</v>
      </c>
      <c r="E87" s="7">
        <v>10944</v>
      </c>
      <c r="F87" s="7">
        <v>39020</v>
      </c>
      <c r="G87" s="7">
        <v>72982</v>
      </c>
      <c r="H87" s="7">
        <v>19313</v>
      </c>
    </row>
    <row r="88" spans="1:8" x14ac:dyDescent="0.2">
      <c r="A88" s="13"/>
      <c r="B88" s="2" t="s">
        <v>4</v>
      </c>
      <c r="C88" s="7">
        <v>150818</v>
      </c>
      <c r="D88" s="7">
        <v>143063</v>
      </c>
      <c r="E88" s="7">
        <v>12003</v>
      </c>
      <c r="F88" s="7">
        <v>21801</v>
      </c>
      <c r="G88" s="7">
        <v>77593</v>
      </c>
      <c r="H88" s="7">
        <v>23934</v>
      </c>
    </row>
    <row r="89" spans="1:8" x14ac:dyDescent="0.2">
      <c r="A89" s="13"/>
      <c r="B89" s="2" t="s">
        <v>5</v>
      </c>
      <c r="C89" s="7">
        <v>156557</v>
      </c>
      <c r="D89" s="7">
        <v>187931</v>
      </c>
      <c r="E89" s="7">
        <v>11841</v>
      </c>
      <c r="F89" s="7">
        <v>23170</v>
      </c>
      <c r="G89" s="7">
        <v>70789</v>
      </c>
      <c r="H89" s="7">
        <v>23810</v>
      </c>
    </row>
    <row r="90" spans="1:8" x14ac:dyDescent="0.2">
      <c r="A90" s="13"/>
      <c r="B90" s="2" t="s">
        <v>6</v>
      </c>
      <c r="C90" s="7">
        <v>137335</v>
      </c>
      <c r="D90" s="7">
        <v>172852</v>
      </c>
      <c r="E90" s="7">
        <v>11248</v>
      </c>
      <c r="F90" s="7">
        <v>25758</v>
      </c>
      <c r="G90" s="7">
        <v>90771</v>
      </c>
      <c r="H90" s="7">
        <v>16110</v>
      </c>
    </row>
    <row r="91" spans="1:8" x14ac:dyDescent="0.2">
      <c r="A91" s="13"/>
      <c r="B91" s="2" t="s">
        <v>7</v>
      </c>
      <c r="C91" s="7">
        <v>107985</v>
      </c>
      <c r="D91" s="7">
        <v>175006</v>
      </c>
      <c r="E91" s="7">
        <v>11384</v>
      </c>
      <c r="F91" s="7">
        <v>63641</v>
      </c>
      <c r="G91" s="7">
        <v>73927</v>
      </c>
      <c r="H91" s="7">
        <v>16130</v>
      </c>
    </row>
    <row r="92" spans="1:8" x14ac:dyDescent="0.2">
      <c r="A92" s="13"/>
      <c r="B92" s="2" t="s">
        <v>8</v>
      </c>
      <c r="C92" s="7">
        <v>153717</v>
      </c>
      <c r="D92" s="7">
        <v>240531</v>
      </c>
      <c r="E92" s="7">
        <v>16799</v>
      </c>
      <c r="F92" s="7">
        <v>166943</v>
      </c>
      <c r="G92" s="7">
        <v>79619</v>
      </c>
      <c r="H92" s="7">
        <v>30874</v>
      </c>
    </row>
    <row r="93" spans="1:8" x14ac:dyDescent="0.2">
      <c r="A93" s="13"/>
      <c r="B93" s="2" t="s">
        <v>9</v>
      </c>
      <c r="C93" s="7">
        <v>149774</v>
      </c>
      <c r="D93" s="7">
        <v>186266</v>
      </c>
      <c r="E93" s="7">
        <v>12640</v>
      </c>
      <c r="F93" s="7">
        <v>81323</v>
      </c>
      <c r="G93" s="7">
        <v>83637</v>
      </c>
      <c r="H93" s="7">
        <v>21996</v>
      </c>
    </row>
    <row r="94" spans="1:8" x14ac:dyDescent="0.2">
      <c r="A94" s="13"/>
      <c r="B94" s="2" t="s">
        <v>10</v>
      </c>
      <c r="C94" s="7">
        <v>135838</v>
      </c>
      <c r="D94" s="7">
        <v>149287</v>
      </c>
      <c r="E94" s="7">
        <v>10118</v>
      </c>
      <c r="F94" s="7">
        <v>31306</v>
      </c>
      <c r="G94" s="7">
        <v>68827</v>
      </c>
      <c r="H94" s="7">
        <v>15570</v>
      </c>
    </row>
    <row r="95" spans="1:8" x14ac:dyDescent="0.2">
      <c r="A95" s="13"/>
      <c r="B95" s="2" t="s">
        <v>11</v>
      </c>
      <c r="C95" s="7">
        <v>208699</v>
      </c>
      <c r="D95" s="7">
        <v>247508</v>
      </c>
      <c r="E95" s="7">
        <v>10868</v>
      </c>
      <c r="F95" s="7">
        <v>24240</v>
      </c>
      <c r="G95" s="7">
        <v>152934</v>
      </c>
      <c r="H95" s="7">
        <v>44004</v>
      </c>
    </row>
    <row r="96" spans="1:8" x14ac:dyDescent="0.2">
      <c r="A96" s="15">
        <v>2016</v>
      </c>
      <c r="B96" s="3" t="s">
        <v>0</v>
      </c>
      <c r="C96" s="6">
        <v>130993</v>
      </c>
      <c r="D96" s="6">
        <v>119339</v>
      </c>
      <c r="E96" s="6">
        <v>9240</v>
      </c>
      <c r="F96" s="6">
        <v>17478</v>
      </c>
      <c r="G96" s="6">
        <v>64533</v>
      </c>
      <c r="H96" s="6">
        <v>17661</v>
      </c>
    </row>
    <row r="97" spans="1:8" x14ac:dyDescent="0.2">
      <c r="A97" s="15"/>
      <c r="B97" s="3" t="s">
        <v>1</v>
      </c>
      <c r="C97" s="6">
        <v>126502</v>
      </c>
      <c r="D97" s="6">
        <v>106299</v>
      </c>
      <c r="E97" s="6">
        <v>9249</v>
      </c>
      <c r="F97" s="6">
        <v>9924</v>
      </c>
      <c r="G97" s="6">
        <v>57929</v>
      </c>
      <c r="H97" s="6">
        <v>11446</v>
      </c>
    </row>
    <row r="98" spans="1:8" x14ac:dyDescent="0.2">
      <c r="A98" s="15"/>
      <c r="B98" s="3" t="s">
        <v>2</v>
      </c>
      <c r="C98" s="6">
        <v>120053</v>
      </c>
      <c r="D98" s="6">
        <v>127336</v>
      </c>
      <c r="E98" s="6">
        <v>9179</v>
      </c>
      <c r="F98" s="6">
        <v>31307</v>
      </c>
      <c r="G98" s="6">
        <v>64877</v>
      </c>
      <c r="H98" s="6">
        <v>16719</v>
      </c>
    </row>
    <row r="99" spans="1:8" x14ac:dyDescent="0.2">
      <c r="A99" s="15"/>
      <c r="B99" s="3" t="s">
        <v>3</v>
      </c>
      <c r="C99" s="6">
        <v>121388</v>
      </c>
      <c r="D99" s="6">
        <v>126202</v>
      </c>
      <c r="E99" s="6">
        <v>9296</v>
      </c>
      <c r="F99" s="6">
        <v>31098</v>
      </c>
      <c r="G99" s="6">
        <v>71155</v>
      </c>
      <c r="H99" s="6">
        <v>15093</v>
      </c>
    </row>
    <row r="100" spans="1:8" x14ac:dyDescent="0.2">
      <c r="A100" s="15"/>
      <c r="B100" s="3" t="s">
        <v>4</v>
      </c>
      <c r="C100" s="6">
        <v>128274</v>
      </c>
      <c r="D100" s="6">
        <v>138922</v>
      </c>
      <c r="E100" s="6">
        <v>9676</v>
      </c>
      <c r="F100" s="6">
        <v>17129</v>
      </c>
      <c r="G100" s="6">
        <v>70755</v>
      </c>
      <c r="H100" s="6">
        <v>18927</v>
      </c>
    </row>
    <row r="101" spans="1:8" x14ac:dyDescent="0.2">
      <c r="A101" s="15"/>
      <c r="B101" s="3" t="s">
        <v>5</v>
      </c>
      <c r="C101" s="6">
        <v>140997</v>
      </c>
      <c r="D101" s="6">
        <v>184334</v>
      </c>
      <c r="E101" s="6">
        <v>9992</v>
      </c>
      <c r="F101" s="6">
        <v>21053</v>
      </c>
      <c r="G101" s="6">
        <v>71515</v>
      </c>
      <c r="H101" s="6">
        <v>20500</v>
      </c>
    </row>
    <row r="102" spans="1:8" x14ac:dyDescent="0.2">
      <c r="A102" s="15"/>
      <c r="B102" s="3" t="s">
        <v>6</v>
      </c>
      <c r="C102" s="6">
        <v>132788</v>
      </c>
      <c r="D102" s="6">
        <v>175425</v>
      </c>
      <c r="E102" s="6">
        <v>10197</v>
      </c>
      <c r="F102" s="6">
        <v>24678</v>
      </c>
      <c r="G102" s="6">
        <v>94054</v>
      </c>
      <c r="H102" s="6">
        <v>14061</v>
      </c>
    </row>
    <row r="103" spans="1:8" x14ac:dyDescent="0.2">
      <c r="A103" s="15"/>
      <c r="B103" s="3" t="s">
        <v>7</v>
      </c>
      <c r="C103" s="6">
        <v>104742</v>
      </c>
      <c r="D103" s="6">
        <v>185130</v>
      </c>
      <c r="E103" s="6">
        <v>9989</v>
      </c>
      <c r="F103" s="6">
        <v>60727</v>
      </c>
      <c r="G103" s="6">
        <v>75262</v>
      </c>
      <c r="H103" s="6">
        <v>14619</v>
      </c>
    </row>
    <row r="104" spans="1:8" x14ac:dyDescent="0.2">
      <c r="A104" s="15"/>
      <c r="B104" s="3" t="s">
        <v>8</v>
      </c>
      <c r="C104" s="6">
        <v>154878</v>
      </c>
      <c r="D104" s="6">
        <v>269228</v>
      </c>
      <c r="E104" s="6">
        <v>17110</v>
      </c>
      <c r="F104" s="6">
        <v>162504</v>
      </c>
      <c r="G104" s="6">
        <v>89698</v>
      </c>
      <c r="H104" s="6">
        <v>26686</v>
      </c>
    </row>
    <row r="105" spans="1:8" x14ac:dyDescent="0.2">
      <c r="A105" s="15"/>
      <c r="B105" s="3" t="s">
        <v>9</v>
      </c>
      <c r="C105" s="6">
        <v>139594</v>
      </c>
      <c r="D105" s="6">
        <v>195148</v>
      </c>
      <c r="E105" s="6">
        <v>12285</v>
      </c>
      <c r="F105" s="6">
        <v>80236</v>
      </c>
      <c r="G105" s="6">
        <v>96625</v>
      </c>
      <c r="H105" s="6">
        <v>19629</v>
      </c>
    </row>
    <row r="106" spans="1:8" x14ac:dyDescent="0.2">
      <c r="A106" s="15"/>
      <c r="B106" s="3" t="s">
        <v>10</v>
      </c>
      <c r="C106" s="6">
        <v>127852</v>
      </c>
      <c r="D106" s="6">
        <v>152784</v>
      </c>
      <c r="E106" s="6">
        <v>10073</v>
      </c>
      <c r="F106" s="6">
        <v>32243</v>
      </c>
      <c r="G106" s="6">
        <v>68345</v>
      </c>
      <c r="H106" s="6">
        <v>16648</v>
      </c>
    </row>
    <row r="107" spans="1:8" x14ac:dyDescent="0.2">
      <c r="A107" s="15"/>
      <c r="B107" s="3" t="s">
        <v>11</v>
      </c>
      <c r="C107" s="6">
        <v>199217</v>
      </c>
      <c r="D107" s="6">
        <v>270495</v>
      </c>
      <c r="E107" s="6">
        <v>11228</v>
      </c>
      <c r="F107" s="6">
        <v>25122</v>
      </c>
      <c r="G107" s="6">
        <v>155713</v>
      </c>
      <c r="H107" s="6">
        <v>45775</v>
      </c>
    </row>
    <row r="108" spans="1:8" x14ac:dyDescent="0.2">
      <c r="A108" s="13">
        <v>2017</v>
      </c>
      <c r="B108" s="2" t="s">
        <v>0</v>
      </c>
      <c r="C108" s="7">
        <v>128463</v>
      </c>
      <c r="D108" s="7">
        <v>143265</v>
      </c>
      <c r="E108" s="7">
        <v>10136</v>
      </c>
      <c r="F108" s="7">
        <v>19236</v>
      </c>
      <c r="G108" s="7">
        <v>71660</v>
      </c>
      <c r="H108" s="7">
        <v>20127</v>
      </c>
    </row>
    <row r="109" spans="1:8" x14ac:dyDescent="0.2">
      <c r="A109" s="13"/>
      <c r="B109" s="2" t="s">
        <v>1</v>
      </c>
      <c r="C109" s="7">
        <v>122984</v>
      </c>
      <c r="D109" s="7">
        <v>123244</v>
      </c>
      <c r="E109" s="7">
        <v>9736</v>
      </c>
      <c r="F109" s="7">
        <v>10195</v>
      </c>
      <c r="G109" s="7">
        <v>65503</v>
      </c>
      <c r="H109" s="7">
        <v>11660</v>
      </c>
    </row>
    <row r="110" spans="1:8" x14ac:dyDescent="0.2">
      <c r="A110" s="13"/>
      <c r="B110" s="2" t="s">
        <v>2</v>
      </c>
      <c r="C110" s="7">
        <v>142125</v>
      </c>
      <c r="D110" s="7">
        <v>158891</v>
      </c>
      <c r="E110" s="7">
        <v>11862</v>
      </c>
      <c r="F110" s="7">
        <v>34042</v>
      </c>
      <c r="G110" s="7">
        <v>78439</v>
      </c>
      <c r="H110" s="7">
        <v>18823</v>
      </c>
    </row>
    <row r="111" spans="1:8" x14ac:dyDescent="0.2">
      <c r="A111" s="13"/>
      <c r="B111" s="2" t="s">
        <v>3</v>
      </c>
      <c r="C111" s="7">
        <v>121034</v>
      </c>
      <c r="D111" s="7">
        <v>162967</v>
      </c>
      <c r="E111" s="7">
        <v>10753</v>
      </c>
      <c r="F111" s="7">
        <v>38064</v>
      </c>
      <c r="G111" s="7">
        <v>87441</v>
      </c>
      <c r="H111" s="7">
        <v>27823</v>
      </c>
    </row>
    <row r="112" spans="1:8" x14ac:dyDescent="0.2">
      <c r="A112" s="13"/>
      <c r="B112" s="2" t="s">
        <v>4</v>
      </c>
      <c r="C112" s="7">
        <v>133148</v>
      </c>
      <c r="D112" s="7">
        <v>182738</v>
      </c>
      <c r="E112" s="7">
        <v>12310</v>
      </c>
      <c r="F112" s="7">
        <v>23026</v>
      </c>
      <c r="G112" s="7">
        <v>85351</v>
      </c>
      <c r="H112" s="7">
        <v>42600</v>
      </c>
    </row>
    <row r="113" spans="1:8" x14ac:dyDescent="0.2">
      <c r="A113" s="13"/>
      <c r="B113" s="2" t="s">
        <v>5</v>
      </c>
      <c r="C113" s="7">
        <v>142944</v>
      </c>
      <c r="D113" s="7">
        <v>243943</v>
      </c>
      <c r="E113" s="7">
        <v>13506</v>
      </c>
      <c r="F113" s="7">
        <v>29091</v>
      </c>
      <c r="G113" s="7">
        <v>97315</v>
      </c>
      <c r="H113" s="7">
        <v>45367</v>
      </c>
    </row>
    <row r="114" spans="1:8" x14ac:dyDescent="0.2">
      <c r="A114" s="13"/>
      <c r="B114" s="2" t="s">
        <v>6</v>
      </c>
      <c r="C114" s="7">
        <v>135823</v>
      </c>
      <c r="D114" s="7">
        <v>227015</v>
      </c>
      <c r="E114" s="7">
        <v>12530</v>
      </c>
      <c r="F114" s="7">
        <v>30302</v>
      </c>
      <c r="G114" s="7">
        <v>101225</v>
      </c>
      <c r="H114" s="7">
        <v>31965</v>
      </c>
    </row>
    <row r="115" spans="1:8" x14ac:dyDescent="0.2">
      <c r="A115" s="13"/>
      <c r="B115" s="2" t="s">
        <v>7</v>
      </c>
      <c r="C115" s="7">
        <v>108507</v>
      </c>
      <c r="D115" s="7">
        <v>231080</v>
      </c>
      <c r="E115" s="7">
        <v>12508</v>
      </c>
      <c r="F115" s="7">
        <v>71770</v>
      </c>
      <c r="G115" s="7">
        <v>91572</v>
      </c>
      <c r="H115" s="7">
        <v>33569</v>
      </c>
    </row>
    <row r="116" spans="1:8" x14ac:dyDescent="0.2">
      <c r="A116" s="13"/>
      <c r="B116" s="2" t="s">
        <v>8</v>
      </c>
      <c r="C116" s="7">
        <v>156511</v>
      </c>
      <c r="D116" s="7">
        <v>333992</v>
      </c>
      <c r="E116" s="7">
        <v>20798</v>
      </c>
      <c r="F116" s="7">
        <v>190840</v>
      </c>
      <c r="G116" s="7">
        <v>116534</v>
      </c>
      <c r="H116" s="7">
        <v>69143</v>
      </c>
    </row>
    <row r="117" spans="1:8" x14ac:dyDescent="0.2">
      <c r="A117" s="13"/>
      <c r="B117" s="2" t="s">
        <v>9</v>
      </c>
      <c r="C117" s="7">
        <v>145393</v>
      </c>
      <c r="D117" s="7">
        <v>236006</v>
      </c>
      <c r="E117" s="7">
        <v>15365</v>
      </c>
      <c r="F117" s="7">
        <v>88500</v>
      </c>
      <c r="G117" s="7">
        <v>112110</v>
      </c>
      <c r="H117" s="7">
        <v>38926</v>
      </c>
    </row>
    <row r="118" spans="1:8" x14ac:dyDescent="0.2">
      <c r="A118" s="13"/>
      <c r="B118" s="2" t="s">
        <v>10</v>
      </c>
      <c r="C118" s="7">
        <v>126989</v>
      </c>
      <c r="D118" s="7">
        <v>179349</v>
      </c>
      <c r="E118" s="7">
        <v>12424</v>
      </c>
      <c r="F118" s="7">
        <v>39848</v>
      </c>
      <c r="G118" s="7">
        <v>81344</v>
      </c>
      <c r="H118" s="7">
        <v>26987</v>
      </c>
    </row>
    <row r="119" spans="1:8" x14ac:dyDescent="0.2">
      <c r="A119" s="13"/>
      <c r="B119" s="2" t="s">
        <v>11</v>
      </c>
      <c r="C119" s="7">
        <v>189144</v>
      </c>
      <c r="D119" s="7">
        <v>329695</v>
      </c>
      <c r="E119" s="7">
        <v>13013</v>
      </c>
      <c r="F119" s="7">
        <v>28951</v>
      </c>
      <c r="G119" s="7">
        <v>198908</v>
      </c>
      <c r="H119" s="7">
        <v>80998</v>
      </c>
    </row>
    <row r="120" spans="1:8" x14ac:dyDescent="0.2">
      <c r="A120" s="15">
        <v>2018</v>
      </c>
      <c r="B120" s="3" t="s">
        <v>0</v>
      </c>
      <c r="C120" s="6">
        <v>133048</v>
      </c>
      <c r="D120" s="6">
        <v>186553</v>
      </c>
      <c r="E120" s="6">
        <v>12469</v>
      </c>
      <c r="F120" s="6">
        <v>24525</v>
      </c>
      <c r="G120" s="6">
        <v>97495</v>
      </c>
      <c r="H120" s="6">
        <v>42020</v>
      </c>
    </row>
    <row r="121" spans="1:8" x14ac:dyDescent="0.2">
      <c r="A121" s="15"/>
      <c r="B121" s="3" t="s">
        <v>1</v>
      </c>
      <c r="C121" s="6">
        <v>119514</v>
      </c>
      <c r="D121" s="6">
        <v>156631</v>
      </c>
      <c r="E121" s="6">
        <v>11949</v>
      </c>
      <c r="F121" s="6">
        <v>12367</v>
      </c>
      <c r="G121" s="6">
        <v>86043</v>
      </c>
      <c r="H121" s="6">
        <v>24535</v>
      </c>
    </row>
    <row r="122" spans="1:8" x14ac:dyDescent="0.2">
      <c r="A122" s="15"/>
      <c r="B122" s="3" t="s">
        <v>2</v>
      </c>
      <c r="C122" s="8">
        <v>132926</v>
      </c>
      <c r="D122" s="8">
        <v>191365</v>
      </c>
      <c r="E122" s="8">
        <v>13713</v>
      </c>
      <c r="F122" s="8">
        <v>29830</v>
      </c>
      <c r="G122" s="8">
        <v>116679</v>
      </c>
      <c r="H122" s="8">
        <v>34895</v>
      </c>
    </row>
    <row r="123" spans="1:8" x14ac:dyDescent="0.2">
      <c r="A123" s="15"/>
      <c r="B123" s="3" t="s">
        <v>3</v>
      </c>
      <c r="C123" s="8">
        <v>121926</v>
      </c>
      <c r="D123" s="8">
        <v>190889</v>
      </c>
      <c r="E123" s="8">
        <v>12916</v>
      </c>
      <c r="F123" s="8">
        <v>47827</v>
      </c>
      <c r="G123" s="8">
        <v>106017</v>
      </c>
      <c r="H123" s="8">
        <v>42455</v>
      </c>
    </row>
    <row r="124" spans="1:8" x14ac:dyDescent="0.2">
      <c r="A124" s="15"/>
      <c r="B124" s="3" t="s">
        <v>4</v>
      </c>
      <c r="C124" s="8">
        <v>132274</v>
      </c>
      <c r="D124" s="8">
        <v>210328</v>
      </c>
      <c r="E124" s="8">
        <v>14509</v>
      </c>
      <c r="F124" s="8">
        <v>27537</v>
      </c>
      <c r="G124" s="8">
        <v>93848</v>
      </c>
      <c r="H124" s="8">
        <v>54800</v>
      </c>
    </row>
    <row r="125" spans="1:8" x14ac:dyDescent="0.2">
      <c r="A125" s="15"/>
      <c r="B125" s="3" t="s">
        <v>5</v>
      </c>
      <c r="C125" s="8">
        <v>141073</v>
      </c>
      <c r="D125" s="8">
        <v>287482</v>
      </c>
      <c r="E125" s="8">
        <v>15750</v>
      </c>
      <c r="F125" s="8">
        <v>32071</v>
      </c>
      <c r="G125" s="8">
        <v>108965</v>
      </c>
      <c r="H125" s="8">
        <v>57249</v>
      </c>
    </row>
    <row r="126" spans="1:8" x14ac:dyDescent="0.2">
      <c r="A126" s="15"/>
      <c r="B126" s="3" t="s">
        <v>6</v>
      </c>
      <c r="C126" s="8">
        <v>131530</v>
      </c>
      <c r="D126" s="8">
        <v>256921</v>
      </c>
      <c r="E126" s="8">
        <v>14579</v>
      </c>
      <c r="F126" s="8">
        <v>33420</v>
      </c>
      <c r="G126" s="8">
        <v>96834</v>
      </c>
      <c r="H126" s="8">
        <v>36033</v>
      </c>
    </row>
    <row r="127" spans="1:8" x14ac:dyDescent="0.2">
      <c r="A127" s="15"/>
      <c r="B127" s="3" t="s">
        <v>7</v>
      </c>
      <c r="C127" s="8">
        <v>107503</v>
      </c>
      <c r="D127" s="8">
        <v>259221</v>
      </c>
      <c r="E127" s="8">
        <v>14237</v>
      </c>
      <c r="F127" s="8">
        <v>76434</v>
      </c>
      <c r="G127" s="8">
        <v>88317</v>
      </c>
      <c r="H127" s="8">
        <v>37247</v>
      </c>
    </row>
    <row r="128" spans="1:8" x14ac:dyDescent="0.2">
      <c r="A128" s="15"/>
      <c r="B128" s="3" t="s">
        <v>8</v>
      </c>
      <c r="C128" s="8">
        <v>152125</v>
      </c>
      <c r="D128" s="8">
        <v>362742</v>
      </c>
      <c r="E128" s="8">
        <v>21949</v>
      </c>
      <c r="F128" s="8">
        <v>198787</v>
      </c>
      <c r="G128" s="8">
        <v>101173</v>
      </c>
      <c r="H128" s="8">
        <v>75971</v>
      </c>
    </row>
    <row r="129" spans="1:9" x14ac:dyDescent="0.2">
      <c r="A129" s="15"/>
      <c r="B129" s="3" t="s">
        <v>9</v>
      </c>
      <c r="C129" s="8">
        <v>142823</v>
      </c>
      <c r="D129" s="8">
        <v>254433</v>
      </c>
      <c r="E129" s="8">
        <v>17429</v>
      </c>
      <c r="F129" s="8">
        <v>92977</v>
      </c>
      <c r="G129" s="8">
        <v>87403</v>
      </c>
      <c r="H129" s="8">
        <v>43481</v>
      </c>
    </row>
    <row r="130" spans="1:9" x14ac:dyDescent="0.2">
      <c r="A130" s="15"/>
      <c r="B130" s="3" t="s">
        <v>10</v>
      </c>
      <c r="C130" s="8">
        <v>126532</v>
      </c>
      <c r="D130" s="8">
        <v>190003</v>
      </c>
      <c r="E130" s="8">
        <v>13924</v>
      </c>
      <c r="F130" s="8">
        <v>44115</v>
      </c>
      <c r="G130" s="8">
        <v>67363</v>
      </c>
      <c r="H130" s="8">
        <v>30609</v>
      </c>
    </row>
    <row r="131" spans="1:9" x14ac:dyDescent="0.2">
      <c r="A131" s="15"/>
      <c r="B131" s="3" t="s">
        <v>11</v>
      </c>
      <c r="C131" s="8">
        <v>199870</v>
      </c>
      <c r="D131" s="8">
        <v>350532</v>
      </c>
      <c r="E131" s="8">
        <v>14387</v>
      </c>
      <c r="F131" s="8">
        <v>31707</v>
      </c>
      <c r="G131" s="8">
        <v>142133</v>
      </c>
      <c r="H131" s="8">
        <v>93966</v>
      </c>
    </row>
    <row r="132" spans="1:9" x14ac:dyDescent="0.2">
      <c r="A132" s="13">
        <v>2019</v>
      </c>
      <c r="B132" s="2" t="s">
        <v>0</v>
      </c>
      <c r="C132" s="7">
        <v>133335</v>
      </c>
      <c r="D132" s="7">
        <v>185419</v>
      </c>
      <c r="E132" s="7">
        <v>13780</v>
      </c>
      <c r="F132" s="7">
        <v>26457</v>
      </c>
      <c r="G132" s="7">
        <v>70106</v>
      </c>
      <c r="H132" s="7">
        <v>49367</v>
      </c>
    </row>
    <row r="133" spans="1:9" x14ac:dyDescent="0.2">
      <c r="A133" s="13"/>
      <c r="B133" s="2" t="s">
        <v>1</v>
      </c>
      <c r="C133" s="7">
        <v>117090</v>
      </c>
      <c r="D133" s="7">
        <v>157465</v>
      </c>
      <c r="E133" s="7">
        <v>13217</v>
      </c>
      <c r="F133" s="7">
        <v>12263</v>
      </c>
      <c r="G133" s="7">
        <v>61875</v>
      </c>
      <c r="H133" s="7">
        <v>25835</v>
      </c>
    </row>
    <row r="134" spans="1:9" x14ac:dyDescent="0.2">
      <c r="A134" s="13"/>
      <c r="B134" s="2" t="s">
        <v>2</v>
      </c>
      <c r="C134" s="7">
        <v>140998</v>
      </c>
      <c r="D134" s="7">
        <v>187313</v>
      </c>
      <c r="E134" s="7">
        <v>15523</v>
      </c>
      <c r="F134" s="7">
        <v>42065</v>
      </c>
      <c r="G134" s="7">
        <v>78566</v>
      </c>
      <c r="H134" s="7">
        <v>42466</v>
      </c>
    </row>
    <row r="135" spans="1:9" x14ac:dyDescent="0.2">
      <c r="A135" s="13"/>
      <c r="B135" s="2" t="s">
        <v>3</v>
      </c>
      <c r="C135" s="7">
        <v>106175</v>
      </c>
      <c r="D135" s="7">
        <v>160554</v>
      </c>
      <c r="E135" s="7">
        <v>13094</v>
      </c>
      <c r="F135" s="7">
        <v>40018</v>
      </c>
      <c r="G135" s="7">
        <v>58262</v>
      </c>
      <c r="H135" s="7">
        <v>42148</v>
      </c>
    </row>
    <row r="137" spans="1:9" ht="15" x14ac:dyDescent="0.25">
      <c r="C137" s="4" t="s">
        <v>12</v>
      </c>
      <c r="D137" s="4" t="s">
        <v>17</v>
      </c>
      <c r="E137" s="4" t="s">
        <v>26</v>
      </c>
      <c r="F137" s="4" t="s">
        <v>13</v>
      </c>
      <c r="G137" s="4" t="s">
        <v>14</v>
      </c>
      <c r="H137" s="4" t="s">
        <v>16</v>
      </c>
      <c r="I137" s="4" t="s">
        <v>15</v>
      </c>
    </row>
    <row r="138" spans="1:9" x14ac:dyDescent="0.2">
      <c r="A138" s="15">
        <v>2014</v>
      </c>
      <c r="B138" s="3" t="s">
        <v>0</v>
      </c>
      <c r="C138" s="6">
        <f>C5-C72</f>
        <v>13801</v>
      </c>
      <c r="D138" s="6">
        <f t="shared" ref="D138" si="0">D5-D72</f>
        <v>71906</v>
      </c>
      <c r="E138" s="6">
        <f>C138+D138</f>
        <v>85707</v>
      </c>
      <c r="F138" s="6">
        <f t="shared" ref="F138:I157" si="1">E5-E72</f>
        <v>7863</v>
      </c>
      <c r="G138" s="6">
        <f t="shared" si="1"/>
        <v>-2920</v>
      </c>
      <c r="H138" s="6">
        <f t="shared" si="1"/>
        <v>49472</v>
      </c>
      <c r="I138" s="6">
        <f t="shared" si="1"/>
        <v>-1101</v>
      </c>
    </row>
    <row r="139" spans="1:9" x14ac:dyDescent="0.2">
      <c r="A139" s="15"/>
      <c r="B139" s="3" t="s">
        <v>1</v>
      </c>
      <c r="C139" s="6">
        <f t="shared" ref="C139:D139" si="2">C6-C73</f>
        <v>-22614</v>
      </c>
      <c r="D139" s="6">
        <f t="shared" si="2"/>
        <v>58688</v>
      </c>
      <c r="E139" s="6">
        <f t="shared" ref="E139:E201" si="3">C139+D139</f>
        <v>36074</v>
      </c>
      <c r="F139" s="6">
        <f t="shared" si="1"/>
        <v>6955</v>
      </c>
      <c r="G139" s="6">
        <f t="shared" si="1"/>
        <v>5163</v>
      </c>
      <c r="H139" s="6">
        <f t="shared" si="1"/>
        <v>5178</v>
      </c>
      <c r="I139" s="6">
        <f t="shared" si="1"/>
        <v>4322</v>
      </c>
    </row>
    <row r="140" spans="1:9" x14ac:dyDescent="0.2">
      <c r="A140" s="15"/>
      <c r="B140" s="3" t="s">
        <v>2</v>
      </c>
      <c r="C140" s="6">
        <f t="shared" ref="C140:D140" si="4">C7-C74</f>
        <v>-31506</v>
      </c>
      <c r="D140" s="6">
        <f t="shared" si="4"/>
        <v>54316</v>
      </c>
      <c r="E140" s="6">
        <f t="shared" si="3"/>
        <v>22810</v>
      </c>
      <c r="F140" s="6">
        <f t="shared" si="1"/>
        <v>7721</v>
      </c>
      <c r="G140" s="6">
        <f t="shared" si="1"/>
        <v>-748</v>
      </c>
      <c r="H140" s="6">
        <f t="shared" si="1"/>
        <v>1634</v>
      </c>
      <c r="I140" s="6">
        <f t="shared" si="1"/>
        <v>2706</v>
      </c>
    </row>
    <row r="141" spans="1:9" x14ac:dyDescent="0.2">
      <c r="A141" s="15"/>
      <c r="B141" s="3" t="s">
        <v>3</v>
      </c>
      <c r="C141" s="6">
        <f t="shared" ref="C141:D141" si="5">C8-C75</f>
        <v>-8593</v>
      </c>
      <c r="D141" s="6">
        <f t="shared" si="5"/>
        <v>75559</v>
      </c>
      <c r="E141" s="6">
        <f t="shared" si="3"/>
        <v>66966</v>
      </c>
      <c r="F141" s="6">
        <f t="shared" si="1"/>
        <v>9758</v>
      </c>
      <c r="G141" s="6">
        <f t="shared" si="1"/>
        <v>45226</v>
      </c>
      <c r="H141" s="6">
        <f t="shared" si="1"/>
        <v>-471</v>
      </c>
      <c r="I141" s="6">
        <f t="shared" si="1"/>
        <v>12908</v>
      </c>
    </row>
    <row r="142" spans="1:9" x14ac:dyDescent="0.2">
      <c r="A142" s="15"/>
      <c r="B142" s="3" t="s">
        <v>4</v>
      </c>
      <c r="C142" s="6">
        <f t="shared" ref="C142:D142" si="6">C9-C76</f>
        <v>-17931</v>
      </c>
      <c r="D142" s="6">
        <f t="shared" si="6"/>
        <v>69132</v>
      </c>
      <c r="E142" s="6">
        <f t="shared" si="3"/>
        <v>51201</v>
      </c>
      <c r="F142" s="6">
        <f t="shared" si="1"/>
        <v>7956</v>
      </c>
      <c r="G142" s="6">
        <f t="shared" si="1"/>
        <v>47688</v>
      </c>
      <c r="H142" s="6">
        <f t="shared" si="1"/>
        <v>12121</v>
      </c>
      <c r="I142" s="6">
        <f t="shared" si="1"/>
        <v>2776</v>
      </c>
    </row>
    <row r="143" spans="1:9" x14ac:dyDescent="0.2">
      <c r="A143" s="15"/>
      <c r="B143" s="3" t="s">
        <v>5</v>
      </c>
      <c r="C143" s="6">
        <f t="shared" ref="C143:D143" si="7">C10-C77</f>
        <v>-33079</v>
      </c>
      <c r="D143" s="6">
        <f t="shared" si="7"/>
        <v>46555</v>
      </c>
      <c r="E143" s="6">
        <f t="shared" si="3"/>
        <v>13476</v>
      </c>
      <c r="F143" s="6">
        <f t="shared" si="1"/>
        <v>11246</v>
      </c>
      <c r="G143" s="6">
        <f t="shared" si="1"/>
        <v>85873</v>
      </c>
      <c r="H143" s="6">
        <f t="shared" si="1"/>
        <v>10963</v>
      </c>
      <c r="I143" s="6">
        <f t="shared" si="1"/>
        <v>1733</v>
      </c>
    </row>
    <row r="144" spans="1:9" x14ac:dyDescent="0.2">
      <c r="A144" s="15"/>
      <c r="B144" s="3" t="s">
        <v>6</v>
      </c>
      <c r="C144" s="6">
        <f t="shared" ref="C144:D144" si="8">C11-C78</f>
        <v>-29219</v>
      </c>
      <c r="D144" s="6">
        <f t="shared" si="8"/>
        <v>52282</v>
      </c>
      <c r="E144" s="6">
        <f t="shared" si="3"/>
        <v>23063</v>
      </c>
      <c r="F144" s="6">
        <f t="shared" si="1"/>
        <v>8345</v>
      </c>
      <c r="G144" s="6">
        <f t="shared" si="1"/>
        <v>45937</v>
      </c>
      <c r="H144" s="6">
        <f t="shared" si="1"/>
        <v>6677</v>
      </c>
      <c r="I144" s="6">
        <f t="shared" si="1"/>
        <v>6462</v>
      </c>
    </row>
    <row r="145" spans="1:9" x14ac:dyDescent="0.2">
      <c r="A145" s="15"/>
      <c r="B145" s="3" t="s">
        <v>7</v>
      </c>
      <c r="C145" s="6">
        <f t="shared" ref="C145:D145" si="9">C12-C79</f>
        <v>-51907</v>
      </c>
      <c r="D145" s="6">
        <f t="shared" si="9"/>
        <v>-51155</v>
      </c>
      <c r="E145" s="6">
        <f t="shared" si="3"/>
        <v>-103062</v>
      </c>
      <c r="F145" s="6">
        <f t="shared" si="1"/>
        <v>-3479</v>
      </c>
      <c r="G145" s="6">
        <f t="shared" si="1"/>
        <v>-29751</v>
      </c>
      <c r="H145" s="6">
        <f t="shared" si="1"/>
        <v>-26473</v>
      </c>
      <c r="I145" s="6">
        <f t="shared" si="1"/>
        <v>-4141</v>
      </c>
    </row>
    <row r="146" spans="1:9" x14ac:dyDescent="0.2">
      <c r="A146" s="15"/>
      <c r="B146" s="3" t="s">
        <v>8</v>
      </c>
      <c r="C146" s="6">
        <f t="shared" ref="C146:D146" si="10">C13-C80</f>
        <v>-30231</v>
      </c>
      <c r="D146" s="6">
        <f t="shared" si="10"/>
        <v>1531</v>
      </c>
      <c r="E146" s="6">
        <f t="shared" si="3"/>
        <v>-28700</v>
      </c>
      <c r="F146" s="6">
        <f t="shared" si="1"/>
        <v>3067</v>
      </c>
      <c r="G146" s="6">
        <f t="shared" si="1"/>
        <v>-138156</v>
      </c>
      <c r="H146" s="6">
        <f t="shared" si="1"/>
        <v>15089</v>
      </c>
      <c r="I146" s="6">
        <f t="shared" si="1"/>
        <v>-14209</v>
      </c>
    </row>
    <row r="147" spans="1:9" x14ac:dyDescent="0.2">
      <c r="A147" s="15"/>
      <c r="B147" s="3" t="s">
        <v>9</v>
      </c>
      <c r="C147" s="6">
        <f t="shared" ref="C147:D147" si="11">C14-C81</f>
        <v>-38837</v>
      </c>
      <c r="D147" s="6">
        <f t="shared" si="11"/>
        <v>28010</v>
      </c>
      <c r="E147" s="6">
        <f t="shared" si="3"/>
        <v>-10827</v>
      </c>
      <c r="F147" s="6">
        <f t="shared" si="1"/>
        <v>7763</v>
      </c>
      <c r="G147" s="6">
        <f t="shared" si="1"/>
        <v>-61478</v>
      </c>
      <c r="H147" s="6">
        <f t="shared" si="1"/>
        <v>-2060</v>
      </c>
      <c r="I147" s="6">
        <f t="shared" si="1"/>
        <v>1076</v>
      </c>
    </row>
    <row r="148" spans="1:9" x14ac:dyDescent="0.2">
      <c r="A148" s="15"/>
      <c r="B148" s="3" t="s">
        <v>10</v>
      </c>
      <c r="C148" s="6">
        <f t="shared" ref="C148:D148" si="12">C15-C82</f>
        <v>-44103</v>
      </c>
      <c r="D148" s="6">
        <f t="shared" si="12"/>
        <v>40921</v>
      </c>
      <c r="E148" s="6">
        <f t="shared" si="3"/>
        <v>-3182</v>
      </c>
      <c r="F148" s="6">
        <f t="shared" si="1"/>
        <v>4748</v>
      </c>
      <c r="G148" s="6">
        <f t="shared" si="1"/>
        <v>-17330</v>
      </c>
      <c r="H148" s="6">
        <f t="shared" si="1"/>
        <v>12180</v>
      </c>
      <c r="I148" s="6">
        <f t="shared" si="1"/>
        <v>1697</v>
      </c>
    </row>
    <row r="149" spans="1:9" x14ac:dyDescent="0.2">
      <c r="A149" s="15"/>
      <c r="B149" s="3" t="s">
        <v>11</v>
      </c>
      <c r="C149" s="6">
        <f t="shared" ref="C149:D149" si="13">C16-C83</f>
        <v>-147156</v>
      </c>
      <c r="D149" s="6">
        <f t="shared" si="13"/>
        <v>-127590</v>
      </c>
      <c r="E149" s="6">
        <f t="shared" si="3"/>
        <v>-274746</v>
      </c>
      <c r="F149" s="6">
        <f t="shared" si="1"/>
        <v>-1268</v>
      </c>
      <c r="G149" s="6">
        <f t="shared" si="1"/>
        <v>25518</v>
      </c>
      <c r="H149" s="6">
        <f t="shared" si="1"/>
        <v>-68837</v>
      </c>
      <c r="I149" s="6">
        <f t="shared" si="1"/>
        <v>-25505</v>
      </c>
    </row>
    <row r="150" spans="1:9" x14ac:dyDescent="0.2">
      <c r="A150" s="13">
        <v>2015</v>
      </c>
      <c r="B150" s="2" t="s">
        <v>0</v>
      </c>
      <c r="C150" s="7">
        <f t="shared" ref="C150:D150" si="14">C17-C84</f>
        <v>36671</v>
      </c>
      <c r="D150" s="7">
        <f t="shared" si="14"/>
        <v>59709</v>
      </c>
      <c r="E150" s="7">
        <f t="shared" si="3"/>
        <v>96380</v>
      </c>
      <c r="F150" s="7">
        <f t="shared" si="1"/>
        <v>6076</v>
      </c>
      <c r="G150" s="7">
        <f t="shared" si="1"/>
        <v>-214</v>
      </c>
      <c r="H150" s="7">
        <f t="shared" si="1"/>
        <v>60873</v>
      </c>
      <c r="I150" s="7">
        <f t="shared" si="1"/>
        <v>654</v>
      </c>
    </row>
    <row r="151" spans="1:9" x14ac:dyDescent="0.2">
      <c r="A151" s="13"/>
      <c r="B151" s="2" t="s">
        <v>1</v>
      </c>
      <c r="C151" s="7">
        <f t="shared" ref="C151:D151" si="15">C18-C85</f>
        <v>17937</v>
      </c>
      <c r="D151" s="7">
        <f t="shared" si="15"/>
        <v>43117</v>
      </c>
      <c r="E151" s="7">
        <f t="shared" si="3"/>
        <v>61054</v>
      </c>
      <c r="F151" s="7">
        <f t="shared" si="1"/>
        <v>4532</v>
      </c>
      <c r="G151" s="7">
        <f t="shared" si="1"/>
        <v>4115</v>
      </c>
      <c r="H151" s="7">
        <f t="shared" si="1"/>
        <v>7507</v>
      </c>
      <c r="I151" s="7">
        <f t="shared" si="1"/>
        <v>5064</v>
      </c>
    </row>
    <row r="152" spans="1:9" x14ac:dyDescent="0.2">
      <c r="A152" s="13"/>
      <c r="B152" s="2" t="s">
        <v>2</v>
      </c>
      <c r="C152" s="7">
        <f t="shared" ref="C152:D152" si="16">C19-C86</f>
        <v>31926</v>
      </c>
      <c r="D152" s="7">
        <f t="shared" si="16"/>
        <v>42744</v>
      </c>
      <c r="E152" s="7">
        <f t="shared" si="3"/>
        <v>74670</v>
      </c>
      <c r="F152" s="7">
        <f t="shared" si="1"/>
        <v>3912</v>
      </c>
      <c r="G152" s="7">
        <f t="shared" si="1"/>
        <v>11182</v>
      </c>
      <c r="H152" s="7">
        <f t="shared" si="1"/>
        <v>5965</v>
      </c>
      <c r="I152" s="7">
        <f t="shared" si="1"/>
        <v>-203</v>
      </c>
    </row>
    <row r="153" spans="1:9" x14ac:dyDescent="0.2">
      <c r="A153" s="13"/>
      <c r="B153" s="2" t="s">
        <v>3</v>
      </c>
      <c r="C153" s="7">
        <f t="shared" ref="C153:D153" si="17">C20-C87</f>
        <v>48245</v>
      </c>
      <c r="D153" s="7">
        <f t="shared" si="17"/>
        <v>66257</v>
      </c>
      <c r="E153" s="7">
        <f t="shared" si="3"/>
        <v>114502</v>
      </c>
      <c r="F153" s="7">
        <f t="shared" si="1"/>
        <v>4773</v>
      </c>
      <c r="G153" s="7">
        <f t="shared" si="1"/>
        <v>30005</v>
      </c>
      <c r="H153" s="7">
        <f t="shared" si="1"/>
        <v>2077</v>
      </c>
      <c r="I153" s="7">
        <f t="shared" si="1"/>
        <v>9052</v>
      </c>
    </row>
    <row r="154" spans="1:9" x14ac:dyDescent="0.2">
      <c r="A154" s="13"/>
      <c r="B154" s="2" t="s">
        <v>4</v>
      </c>
      <c r="C154" s="7">
        <f t="shared" ref="C154:D154" si="18">C21-C88</f>
        <v>3178</v>
      </c>
      <c r="D154" s="7">
        <f t="shared" si="18"/>
        <v>74197</v>
      </c>
      <c r="E154" s="7">
        <f t="shared" si="3"/>
        <v>77375</v>
      </c>
      <c r="F154" s="7">
        <f t="shared" si="1"/>
        <v>3043</v>
      </c>
      <c r="G154" s="7">
        <f t="shared" si="1"/>
        <v>58845</v>
      </c>
      <c r="H154" s="7">
        <f t="shared" si="1"/>
        <v>3381</v>
      </c>
      <c r="I154" s="7">
        <f t="shared" si="1"/>
        <v>4123</v>
      </c>
    </row>
    <row r="155" spans="1:9" x14ac:dyDescent="0.2">
      <c r="A155" s="13"/>
      <c r="B155" s="2" t="s">
        <v>5</v>
      </c>
      <c r="C155" s="7">
        <f t="shared" ref="C155:D155" si="19">C22-C89</f>
        <v>-8238</v>
      </c>
      <c r="D155" s="7">
        <f t="shared" si="19"/>
        <v>67729</v>
      </c>
      <c r="E155" s="7">
        <f t="shared" si="3"/>
        <v>59491</v>
      </c>
      <c r="F155" s="7">
        <f t="shared" si="1"/>
        <v>5065</v>
      </c>
      <c r="G155" s="7">
        <f t="shared" si="1"/>
        <v>82610</v>
      </c>
      <c r="H155" s="7">
        <f t="shared" si="1"/>
        <v>24417</v>
      </c>
      <c r="I155" s="7">
        <f t="shared" si="1"/>
        <v>1091</v>
      </c>
    </row>
    <row r="156" spans="1:9" x14ac:dyDescent="0.2">
      <c r="A156" s="13"/>
      <c r="B156" s="2" t="s">
        <v>6</v>
      </c>
      <c r="C156" s="7">
        <f t="shared" ref="C156:D156" si="20">C23-C90</f>
        <v>2562</v>
      </c>
      <c r="D156" s="7">
        <f t="shared" si="20"/>
        <v>58803</v>
      </c>
      <c r="E156" s="7">
        <f t="shared" si="3"/>
        <v>61365</v>
      </c>
      <c r="F156" s="7">
        <f t="shared" si="1"/>
        <v>4354</v>
      </c>
      <c r="G156" s="7">
        <f t="shared" si="1"/>
        <v>50198</v>
      </c>
      <c r="H156" s="7">
        <f t="shared" si="1"/>
        <v>-8770</v>
      </c>
      <c r="I156" s="7">
        <f t="shared" si="1"/>
        <v>6418</v>
      </c>
    </row>
    <row r="157" spans="1:9" x14ac:dyDescent="0.2">
      <c r="A157" s="13"/>
      <c r="B157" s="2" t="s">
        <v>7</v>
      </c>
      <c r="C157" s="7">
        <f t="shared" ref="C157:D157" si="21">C24-C91</f>
        <v>-33811</v>
      </c>
      <c r="D157" s="7">
        <f t="shared" si="21"/>
        <v>-42589</v>
      </c>
      <c r="E157" s="7">
        <f t="shared" si="3"/>
        <v>-76400</v>
      </c>
      <c r="F157" s="7">
        <f t="shared" si="1"/>
        <v>-4239</v>
      </c>
      <c r="G157" s="7">
        <f t="shared" si="1"/>
        <v>-32824</v>
      </c>
      <c r="H157" s="7">
        <f t="shared" si="1"/>
        <v>-9290</v>
      </c>
      <c r="I157" s="7">
        <f t="shared" si="1"/>
        <v>-2762</v>
      </c>
    </row>
    <row r="158" spans="1:9" x14ac:dyDescent="0.2">
      <c r="A158" s="13"/>
      <c r="B158" s="2" t="s">
        <v>8</v>
      </c>
      <c r="C158" s="7">
        <f t="shared" ref="C158:D158" si="22">C25-C92</f>
        <v>10661</v>
      </c>
      <c r="D158" s="7">
        <f t="shared" si="22"/>
        <v>-5082</v>
      </c>
      <c r="E158" s="7">
        <f t="shared" si="3"/>
        <v>5579</v>
      </c>
      <c r="F158" s="7">
        <f t="shared" ref="F158:I177" si="23">E25-E92</f>
        <v>-957</v>
      </c>
      <c r="G158" s="7">
        <f t="shared" si="23"/>
        <v>-145714</v>
      </c>
      <c r="H158" s="7">
        <f t="shared" si="23"/>
        <v>4975</v>
      </c>
      <c r="I158" s="7">
        <f t="shared" si="23"/>
        <v>-10299</v>
      </c>
    </row>
    <row r="159" spans="1:9" x14ac:dyDescent="0.2">
      <c r="A159" s="13"/>
      <c r="B159" s="2" t="s">
        <v>9</v>
      </c>
      <c r="C159" s="7">
        <f t="shared" ref="C159:D159" si="24">C26-C93</f>
        <v>11939</v>
      </c>
      <c r="D159" s="7">
        <f t="shared" si="24"/>
        <v>26479</v>
      </c>
      <c r="E159" s="7">
        <f t="shared" si="3"/>
        <v>38418</v>
      </c>
      <c r="F159" s="7">
        <f t="shared" si="23"/>
        <v>3276</v>
      </c>
      <c r="G159" s="7">
        <f t="shared" si="23"/>
        <v>-64012</v>
      </c>
      <c r="H159" s="7">
        <f t="shared" si="23"/>
        <v>-9545</v>
      </c>
      <c r="I159" s="7">
        <f t="shared" si="23"/>
        <v>1193</v>
      </c>
    </row>
    <row r="160" spans="1:9" x14ac:dyDescent="0.2">
      <c r="A160" s="13"/>
      <c r="B160" s="2" t="s">
        <v>10</v>
      </c>
      <c r="C160" s="7">
        <f t="shared" ref="C160:D160" si="25">C27-C94</f>
        <v>16373</v>
      </c>
      <c r="D160" s="7">
        <f t="shared" si="25"/>
        <v>34994</v>
      </c>
      <c r="E160" s="7">
        <f t="shared" si="3"/>
        <v>51367</v>
      </c>
      <c r="F160" s="7">
        <f t="shared" si="23"/>
        <v>3742</v>
      </c>
      <c r="G160" s="7">
        <f t="shared" si="23"/>
        <v>-15380</v>
      </c>
      <c r="H160" s="7">
        <f t="shared" si="23"/>
        <v>9528</v>
      </c>
      <c r="I160" s="7">
        <f t="shared" si="23"/>
        <v>1636</v>
      </c>
    </row>
    <row r="161" spans="1:9" x14ac:dyDescent="0.2">
      <c r="A161" s="13"/>
      <c r="B161" s="2" t="s">
        <v>11</v>
      </c>
      <c r="C161" s="7">
        <f t="shared" ref="C161:D161" si="26">C28-C95</f>
        <v>112884</v>
      </c>
      <c r="D161" s="7">
        <f t="shared" si="26"/>
        <v>-96135</v>
      </c>
      <c r="E161" s="7">
        <f t="shared" si="3"/>
        <v>16749</v>
      </c>
      <c r="F161" s="7">
        <f t="shared" si="23"/>
        <v>749</v>
      </c>
      <c r="G161" s="7">
        <f t="shared" si="23"/>
        <v>23615</v>
      </c>
      <c r="H161" s="7">
        <f t="shared" si="23"/>
        <v>-81840</v>
      </c>
      <c r="I161" s="7">
        <f t="shared" si="23"/>
        <v>-21957</v>
      </c>
    </row>
    <row r="162" spans="1:9" x14ac:dyDescent="0.2">
      <c r="A162" s="15">
        <v>2016</v>
      </c>
      <c r="B162" s="3" t="s">
        <v>0</v>
      </c>
      <c r="C162" s="6">
        <f t="shared" ref="C162:D162" si="27">C29-C96</f>
        <v>-10591</v>
      </c>
      <c r="D162" s="6">
        <f t="shared" si="27"/>
        <v>68560</v>
      </c>
      <c r="E162" s="6">
        <f t="shared" si="3"/>
        <v>57969</v>
      </c>
      <c r="F162" s="6">
        <f t="shared" si="23"/>
        <v>7218</v>
      </c>
      <c r="G162" s="6">
        <f t="shared" si="23"/>
        <v>-342</v>
      </c>
      <c r="H162" s="6">
        <f t="shared" si="23"/>
        <v>52332</v>
      </c>
      <c r="I162" s="6">
        <f t="shared" si="23"/>
        <v>218</v>
      </c>
    </row>
    <row r="163" spans="1:9" x14ac:dyDescent="0.2">
      <c r="A163" s="15"/>
      <c r="B163" s="3" t="s">
        <v>1</v>
      </c>
      <c r="C163" s="6">
        <f t="shared" ref="C163:D163" si="28">C30-C97</f>
        <v>-24945</v>
      </c>
      <c r="D163" s="6">
        <f t="shared" si="28"/>
        <v>60969</v>
      </c>
      <c r="E163" s="6">
        <f t="shared" si="3"/>
        <v>36024</v>
      </c>
      <c r="F163" s="6">
        <f t="shared" si="23"/>
        <v>6179</v>
      </c>
      <c r="G163" s="6">
        <f t="shared" si="23"/>
        <v>4121</v>
      </c>
      <c r="H163" s="6">
        <f t="shared" si="23"/>
        <v>13625</v>
      </c>
      <c r="I163" s="6">
        <f t="shared" si="23"/>
        <v>4859</v>
      </c>
    </row>
    <row r="164" spans="1:9" x14ac:dyDescent="0.2">
      <c r="A164" s="15"/>
      <c r="B164" s="3" t="s">
        <v>2</v>
      </c>
      <c r="C164" s="6">
        <f t="shared" ref="C164:D164" si="29">C31-C98</f>
        <v>-14888</v>
      </c>
      <c r="D164" s="6">
        <f t="shared" si="29"/>
        <v>64990</v>
      </c>
      <c r="E164" s="6">
        <f t="shared" si="3"/>
        <v>50102</v>
      </c>
      <c r="F164" s="6">
        <f t="shared" si="23"/>
        <v>8908</v>
      </c>
      <c r="G164" s="6">
        <f t="shared" si="23"/>
        <v>12870</v>
      </c>
      <c r="H164" s="6">
        <f t="shared" si="23"/>
        <v>6774</v>
      </c>
      <c r="I164" s="6">
        <f t="shared" si="23"/>
        <v>5191</v>
      </c>
    </row>
    <row r="165" spans="1:9" x14ac:dyDescent="0.2">
      <c r="A165" s="15"/>
      <c r="B165" s="3" t="s">
        <v>3</v>
      </c>
      <c r="C165" s="6">
        <f t="shared" ref="C165:D165" si="30">C32-C99</f>
        <v>-11876</v>
      </c>
      <c r="D165" s="6">
        <f t="shared" si="30"/>
        <v>86794</v>
      </c>
      <c r="E165" s="6">
        <f t="shared" si="3"/>
        <v>74918</v>
      </c>
      <c r="F165" s="6">
        <f t="shared" si="23"/>
        <v>10411</v>
      </c>
      <c r="G165" s="6">
        <f t="shared" si="23"/>
        <v>26959</v>
      </c>
      <c r="H165" s="6">
        <f t="shared" si="23"/>
        <v>4483</v>
      </c>
      <c r="I165" s="6">
        <f t="shared" si="23"/>
        <v>7588</v>
      </c>
    </row>
    <row r="166" spans="1:9" x14ac:dyDescent="0.2">
      <c r="A166" s="15"/>
      <c r="B166" s="3" t="s">
        <v>4</v>
      </c>
      <c r="C166" s="6">
        <f t="shared" ref="C166:D166" si="31">C33-C100</f>
        <v>-19344</v>
      </c>
      <c r="D166" s="6">
        <f t="shared" si="31"/>
        <v>94298</v>
      </c>
      <c r="E166" s="6">
        <f t="shared" si="3"/>
        <v>74954</v>
      </c>
      <c r="F166" s="6">
        <f t="shared" si="23"/>
        <v>10950</v>
      </c>
      <c r="G166" s="6">
        <f t="shared" si="23"/>
        <v>57270</v>
      </c>
      <c r="H166" s="6">
        <f t="shared" si="23"/>
        <v>14984</v>
      </c>
      <c r="I166" s="6">
        <f t="shared" si="23"/>
        <v>5292</v>
      </c>
    </row>
    <row r="167" spans="1:9" x14ac:dyDescent="0.2">
      <c r="A167" s="15"/>
      <c r="B167" s="3" t="s">
        <v>5</v>
      </c>
      <c r="C167" s="6">
        <f t="shared" ref="C167:D167" si="32">C34-C101</f>
        <v>-38851</v>
      </c>
      <c r="D167" s="6">
        <f t="shared" si="32"/>
        <v>84934</v>
      </c>
      <c r="E167" s="6">
        <f t="shared" si="3"/>
        <v>46083</v>
      </c>
      <c r="F167" s="6">
        <f t="shared" si="23"/>
        <v>12722</v>
      </c>
      <c r="G167" s="6">
        <f t="shared" si="23"/>
        <v>86964</v>
      </c>
      <c r="H167" s="6">
        <f t="shared" si="23"/>
        <v>15100</v>
      </c>
      <c r="I167" s="6">
        <f t="shared" si="23"/>
        <v>4350</v>
      </c>
    </row>
    <row r="168" spans="1:9" x14ac:dyDescent="0.2">
      <c r="A168" s="15"/>
      <c r="B168" s="3" t="s">
        <v>6</v>
      </c>
      <c r="C168" s="6">
        <f t="shared" ref="C168:D168" si="33">C35-C102</f>
        <v>-34848</v>
      </c>
      <c r="D168" s="6">
        <f t="shared" si="33"/>
        <v>77509</v>
      </c>
      <c r="E168" s="6">
        <f t="shared" si="3"/>
        <v>42661</v>
      </c>
      <c r="F168" s="6">
        <f t="shared" si="23"/>
        <v>9769</v>
      </c>
      <c r="G168" s="6">
        <f t="shared" si="23"/>
        <v>49429</v>
      </c>
      <c r="H168" s="6">
        <f t="shared" si="23"/>
        <v>-4114</v>
      </c>
      <c r="I168" s="6">
        <f t="shared" si="23"/>
        <v>8259</v>
      </c>
    </row>
    <row r="169" spans="1:9" x14ac:dyDescent="0.2">
      <c r="A169" s="15"/>
      <c r="B169" s="3" t="s">
        <v>7</v>
      </c>
      <c r="C169" s="6">
        <f t="shared" ref="C169:D169" si="34">C36-C103</f>
        <v>-50828</v>
      </c>
      <c r="D169" s="6">
        <f t="shared" si="34"/>
        <v>-36934</v>
      </c>
      <c r="E169" s="6">
        <f t="shared" si="3"/>
        <v>-87762</v>
      </c>
      <c r="F169" s="6">
        <f t="shared" si="23"/>
        <v>303</v>
      </c>
      <c r="G169" s="6">
        <f t="shared" si="23"/>
        <v>-29813</v>
      </c>
      <c r="H169" s="6">
        <f t="shared" si="23"/>
        <v>-3128</v>
      </c>
      <c r="I169" s="6">
        <f t="shared" si="23"/>
        <v>-2315</v>
      </c>
    </row>
    <row r="170" spans="1:9" x14ac:dyDescent="0.2">
      <c r="A170" s="15"/>
      <c r="B170" s="3" t="s">
        <v>8</v>
      </c>
      <c r="C170" s="6">
        <f t="shared" ref="C170:D170" si="35">C37-C104</f>
        <v>-38410</v>
      </c>
      <c r="D170" s="6">
        <f t="shared" si="35"/>
        <v>-7100</v>
      </c>
      <c r="E170" s="6">
        <f t="shared" si="3"/>
        <v>-45510</v>
      </c>
      <c r="F170" s="6">
        <f t="shared" si="23"/>
        <v>5673</v>
      </c>
      <c r="G170" s="6">
        <f t="shared" si="23"/>
        <v>-143890</v>
      </c>
      <c r="H170" s="6">
        <f t="shared" si="23"/>
        <v>798</v>
      </c>
      <c r="I170" s="6">
        <f t="shared" si="23"/>
        <v>-5892</v>
      </c>
    </row>
    <row r="171" spans="1:9" x14ac:dyDescent="0.2">
      <c r="A171" s="15"/>
      <c r="B171" s="3" t="s">
        <v>9</v>
      </c>
      <c r="C171" s="6">
        <f t="shared" ref="C171:D171" si="36">C38-C105</f>
        <v>-25518</v>
      </c>
      <c r="D171" s="6">
        <f t="shared" si="36"/>
        <v>53792</v>
      </c>
      <c r="E171" s="6">
        <f t="shared" si="3"/>
        <v>28274</v>
      </c>
      <c r="F171" s="6">
        <f t="shared" si="23"/>
        <v>13054</v>
      </c>
      <c r="G171" s="6">
        <f t="shared" si="23"/>
        <v>-63436</v>
      </c>
      <c r="H171" s="6">
        <f t="shared" si="23"/>
        <v>-8029</v>
      </c>
      <c r="I171" s="6">
        <f t="shared" si="23"/>
        <v>9957</v>
      </c>
    </row>
    <row r="172" spans="1:9" x14ac:dyDescent="0.2">
      <c r="A172" s="15"/>
      <c r="B172" s="3" t="s">
        <v>10</v>
      </c>
      <c r="C172" s="6">
        <f t="shared" ref="C172:D172" si="37">C39-C106</f>
        <v>-30675</v>
      </c>
      <c r="D172" s="6">
        <f t="shared" si="37"/>
        <v>71061</v>
      </c>
      <c r="E172" s="6">
        <f t="shared" si="3"/>
        <v>40386</v>
      </c>
      <c r="F172" s="6">
        <f t="shared" si="23"/>
        <v>11822</v>
      </c>
      <c r="G172" s="6">
        <f t="shared" si="23"/>
        <v>-15589</v>
      </c>
      <c r="H172" s="6">
        <f t="shared" si="23"/>
        <v>29480</v>
      </c>
      <c r="I172" s="6">
        <f t="shared" si="23"/>
        <v>6733</v>
      </c>
    </row>
    <row r="173" spans="1:9" x14ac:dyDescent="0.2">
      <c r="A173" s="15"/>
      <c r="B173" s="3" t="s">
        <v>11</v>
      </c>
      <c r="C173" s="6">
        <f t="shared" ref="C173:D173" si="38">C40-C107</f>
        <v>-90391</v>
      </c>
      <c r="D173" s="6">
        <f t="shared" si="38"/>
        <v>-84749</v>
      </c>
      <c r="E173" s="6">
        <f t="shared" si="3"/>
        <v>-175140</v>
      </c>
      <c r="F173" s="6">
        <f t="shared" si="23"/>
        <v>9459</v>
      </c>
      <c r="G173" s="6">
        <f t="shared" si="23"/>
        <v>24547</v>
      </c>
      <c r="H173" s="6">
        <f t="shared" si="23"/>
        <v>-84618</v>
      </c>
      <c r="I173" s="6">
        <f t="shared" si="23"/>
        <v>-18780</v>
      </c>
    </row>
    <row r="174" spans="1:9" x14ac:dyDescent="0.2">
      <c r="A174" s="13">
        <v>2017</v>
      </c>
      <c r="B174" s="2" t="s">
        <v>0</v>
      </c>
      <c r="C174" s="7">
        <f t="shared" ref="C174:D174" si="39">C41-C108</f>
        <v>-9821</v>
      </c>
      <c r="D174" s="7">
        <f t="shared" si="39"/>
        <v>78947</v>
      </c>
      <c r="E174" s="7">
        <f t="shared" si="3"/>
        <v>69126</v>
      </c>
      <c r="F174" s="7">
        <f t="shared" si="23"/>
        <v>10205</v>
      </c>
      <c r="G174" s="7">
        <f t="shared" si="23"/>
        <v>-1725</v>
      </c>
      <c r="H174" s="7">
        <f t="shared" si="23"/>
        <v>65825</v>
      </c>
      <c r="I174" s="7">
        <f t="shared" si="23"/>
        <v>1036</v>
      </c>
    </row>
    <row r="175" spans="1:9" x14ac:dyDescent="0.2">
      <c r="A175" s="13"/>
      <c r="B175" s="2" t="s">
        <v>1</v>
      </c>
      <c r="C175" s="7">
        <f t="shared" ref="C175:D175" si="40">C42-C109</f>
        <v>-31006</v>
      </c>
      <c r="D175" s="7">
        <f t="shared" si="40"/>
        <v>73302</v>
      </c>
      <c r="E175" s="7">
        <f t="shared" si="3"/>
        <v>42296</v>
      </c>
      <c r="F175" s="7">
        <f t="shared" si="23"/>
        <v>10635</v>
      </c>
      <c r="G175" s="7">
        <f t="shared" si="23"/>
        <v>6266</v>
      </c>
      <c r="H175" s="7">
        <f t="shared" si="23"/>
        <v>9207</v>
      </c>
      <c r="I175" s="7">
        <f t="shared" si="23"/>
        <v>6634</v>
      </c>
    </row>
    <row r="176" spans="1:9" x14ac:dyDescent="0.2">
      <c r="A176" s="13"/>
      <c r="B176" s="2" t="s">
        <v>2</v>
      </c>
      <c r="C176" s="7">
        <f t="shared" ref="C176:D176" si="41">C43-C110</f>
        <v>-34117</v>
      </c>
      <c r="D176" s="7">
        <f t="shared" si="41"/>
        <v>93657</v>
      </c>
      <c r="E176" s="7">
        <f t="shared" si="3"/>
        <v>59540</v>
      </c>
      <c r="F176" s="7">
        <f t="shared" si="23"/>
        <v>13986</v>
      </c>
      <c r="G176" s="7">
        <f t="shared" si="23"/>
        <v>7907</v>
      </c>
      <c r="H176" s="7">
        <f t="shared" si="23"/>
        <v>8068</v>
      </c>
      <c r="I176" s="7">
        <f t="shared" si="23"/>
        <v>24638</v>
      </c>
    </row>
    <row r="177" spans="1:9" x14ac:dyDescent="0.2">
      <c r="A177" s="13"/>
      <c r="B177" s="2" t="s">
        <v>3</v>
      </c>
      <c r="C177" s="7">
        <f t="shared" ref="C177:D177" si="42">C44-C111</f>
        <v>-13254</v>
      </c>
      <c r="D177" s="7">
        <f t="shared" si="42"/>
        <v>121137</v>
      </c>
      <c r="E177" s="7">
        <f t="shared" si="3"/>
        <v>107883</v>
      </c>
      <c r="F177" s="7">
        <f t="shared" si="23"/>
        <v>15486</v>
      </c>
      <c r="G177" s="7">
        <f t="shared" si="23"/>
        <v>54190</v>
      </c>
      <c r="H177" s="7">
        <f t="shared" si="23"/>
        <v>4000</v>
      </c>
      <c r="I177" s="7">
        <f t="shared" si="23"/>
        <v>58337</v>
      </c>
    </row>
    <row r="178" spans="1:9" x14ac:dyDescent="0.2">
      <c r="A178" s="13"/>
      <c r="B178" s="2" t="s">
        <v>4</v>
      </c>
      <c r="C178" s="7">
        <f t="shared" ref="C178:D178" si="43">C45-C112</f>
        <v>-27143</v>
      </c>
      <c r="D178" s="7">
        <f t="shared" si="43"/>
        <v>110260</v>
      </c>
      <c r="E178" s="7">
        <f t="shared" si="3"/>
        <v>83117</v>
      </c>
      <c r="F178" s="7">
        <f t="shared" ref="F178:I197" si="44">E45-E112</f>
        <v>13178</v>
      </c>
      <c r="G178" s="7">
        <f t="shared" si="44"/>
        <v>55431</v>
      </c>
      <c r="H178" s="7">
        <f t="shared" si="44"/>
        <v>25538</v>
      </c>
      <c r="I178" s="7">
        <f t="shared" si="44"/>
        <v>16843</v>
      </c>
    </row>
    <row r="179" spans="1:9" x14ac:dyDescent="0.2">
      <c r="A179" s="13"/>
      <c r="B179" s="2" t="s">
        <v>5</v>
      </c>
      <c r="C179" s="7">
        <f t="shared" ref="C179:D179" si="45">C46-C113</f>
        <v>-45103</v>
      </c>
      <c r="D179" s="7">
        <f t="shared" si="45"/>
        <v>96586</v>
      </c>
      <c r="E179" s="7">
        <f t="shared" si="3"/>
        <v>51483</v>
      </c>
      <c r="F179" s="7">
        <f t="shared" si="44"/>
        <v>14131</v>
      </c>
      <c r="G179" s="7">
        <f t="shared" si="44"/>
        <v>100053</v>
      </c>
      <c r="H179" s="7">
        <f t="shared" si="44"/>
        <v>13467</v>
      </c>
      <c r="I179" s="7">
        <f t="shared" si="44"/>
        <v>17722</v>
      </c>
    </row>
    <row r="180" spans="1:9" x14ac:dyDescent="0.2">
      <c r="A180" s="13"/>
      <c r="B180" s="2" t="s">
        <v>6</v>
      </c>
      <c r="C180" s="7">
        <f t="shared" ref="C180:D180" si="46">C47-C114</f>
        <v>-40010</v>
      </c>
      <c r="D180" s="7">
        <f t="shared" si="46"/>
        <v>84990</v>
      </c>
      <c r="E180" s="7">
        <f t="shared" si="3"/>
        <v>44980</v>
      </c>
      <c r="F180" s="7">
        <f t="shared" si="44"/>
        <v>12055</v>
      </c>
      <c r="G180" s="7">
        <f t="shared" si="44"/>
        <v>52938</v>
      </c>
      <c r="H180" s="7">
        <f t="shared" si="44"/>
        <v>7986</v>
      </c>
      <c r="I180" s="7">
        <f t="shared" si="44"/>
        <v>16391</v>
      </c>
    </row>
    <row r="181" spans="1:9" x14ac:dyDescent="0.2">
      <c r="A181" s="13"/>
      <c r="B181" s="2" t="s">
        <v>7</v>
      </c>
      <c r="C181" s="7">
        <f t="shared" ref="C181:D181" si="47">C48-C115</f>
        <v>-56048</v>
      </c>
      <c r="D181" s="7">
        <f t="shared" si="47"/>
        <v>-40904</v>
      </c>
      <c r="E181" s="7">
        <f t="shared" si="3"/>
        <v>-96952</v>
      </c>
      <c r="F181" s="7">
        <f t="shared" si="44"/>
        <v>522</v>
      </c>
      <c r="G181" s="7">
        <f t="shared" si="44"/>
        <v>-36345</v>
      </c>
      <c r="H181" s="7">
        <f t="shared" si="44"/>
        <v>-12569</v>
      </c>
      <c r="I181" s="7">
        <f t="shared" si="44"/>
        <v>-1673</v>
      </c>
    </row>
    <row r="182" spans="1:9" x14ac:dyDescent="0.2">
      <c r="A182" s="13"/>
      <c r="B182" s="2" t="s">
        <v>8</v>
      </c>
      <c r="C182" s="7">
        <f t="shared" ref="C182:D182" si="48">C49-C116</f>
        <v>-45530</v>
      </c>
      <c r="D182" s="7">
        <f t="shared" si="48"/>
        <v>-136</v>
      </c>
      <c r="E182" s="7">
        <f t="shared" si="3"/>
        <v>-45666</v>
      </c>
      <c r="F182" s="7">
        <f t="shared" si="44"/>
        <v>8189</v>
      </c>
      <c r="G182" s="7">
        <f t="shared" si="44"/>
        <v>-167942</v>
      </c>
      <c r="H182" s="7">
        <f t="shared" si="44"/>
        <v>-2774</v>
      </c>
      <c r="I182" s="7">
        <f t="shared" si="44"/>
        <v>-18879</v>
      </c>
    </row>
    <row r="183" spans="1:9" x14ac:dyDescent="0.2">
      <c r="A183" s="13"/>
      <c r="B183" s="2" t="s">
        <v>9</v>
      </c>
      <c r="C183" s="7">
        <f t="shared" ref="C183:D183" si="49">C50-C117</f>
        <v>-39771</v>
      </c>
      <c r="D183" s="7">
        <f t="shared" si="49"/>
        <v>73922</v>
      </c>
      <c r="E183" s="7">
        <f t="shared" si="3"/>
        <v>34151</v>
      </c>
      <c r="F183" s="7">
        <f t="shared" si="44"/>
        <v>15012</v>
      </c>
      <c r="G183" s="7">
        <f t="shared" si="44"/>
        <v>-67438</v>
      </c>
      <c r="H183" s="7">
        <f t="shared" si="44"/>
        <v>6007</v>
      </c>
      <c r="I183" s="7">
        <f t="shared" si="44"/>
        <v>12459</v>
      </c>
    </row>
    <row r="184" spans="1:9" x14ac:dyDescent="0.2">
      <c r="A184" s="13"/>
      <c r="B184" s="2" t="s">
        <v>10</v>
      </c>
      <c r="C184" s="7">
        <f t="shared" ref="C184:D184" si="50">C51-C118</f>
        <v>-40637</v>
      </c>
      <c r="D184" s="7">
        <f t="shared" si="50"/>
        <v>87505</v>
      </c>
      <c r="E184" s="7">
        <f t="shared" si="3"/>
        <v>46868</v>
      </c>
      <c r="F184" s="7">
        <f t="shared" si="44"/>
        <v>12309</v>
      </c>
      <c r="G184" s="7">
        <f t="shared" si="44"/>
        <v>-19484</v>
      </c>
      <c r="H184" s="7">
        <f t="shared" si="44"/>
        <v>29830</v>
      </c>
      <c r="I184" s="7">
        <f t="shared" si="44"/>
        <v>13552</v>
      </c>
    </row>
    <row r="185" spans="1:9" x14ac:dyDescent="0.2">
      <c r="A185" s="13"/>
      <c r="B185" s="2" t="s">
        <v>11</v>
      </c>
      <c r="C185" s="7">
        <f t="shared" ref="C185:D185" si="51">C52-C119</f>
        <v>-130950</v>
      </c>
      <c r="D185" s="7">
        <f t="shared" si="51"/>
        <v>-108020</v>
      </c>
      <c r="E185" s="7">
        <f t="shared" si="3"/>
        <v>-238970</v>
      </c>
      <c r="F185" s="7">
        <f t="shared" si="44"/>
        <v>5052</v>
      </c>
      <c r="G185" s="7">
        <f t="shared" si="44"/>
        <v>27551</v>
      </c>
      <c r="H185" s="7">
        <f t="shared" si="44"/>
        <v>-108893</v>
      </c>
      <c r="I185" s="7">
        <f t="shared" si="44"/>
        <v>-27183</v>
      </c>
    </row>
    <row r="186" spans="1:9" x14ac:dyDescent="0.2">
      <c r="A186" s="15">
        <v>2018</v>
      </c>
      <c r="B186" s="3" t="s">
        <v>0</v>
      </c>
      <c r="C186" s="6">
        <f t="shared" ref="C186:D186" si="52">C53-C120</f>
        <v>14141</v>
      </c>
      <c r="D186" s="6">
        <f t="shared" si="52"/>
        <v>106463</v>
      </c>
      <c r="E186" s="6">
        <f t="shared" si="3"/>
        <v>120604</v>
      </c>
      <c r="F186" s="6">
        <f t="shared" si="44"/>
        <v>15417</v>
      </c>
      <c r="G186" s="6">
        <f t="shared" si="44"/>
        <v>-3272</v>
      </c>
      <c r="H186" s="6">
        <f t="shared" si="44"/>
        <v>80703</v>
      </c>
      <c r="I186" s="6">
        <f t="shared" si="44"/>
        <v>402</v>
      </c>
    </row>
    <row r="187" spans="1:9" x14ac:dyDescent="0.2">
      <c r="A187" s="15"/>
      <c r="B187" s="3" t="s">
        <v>1</v>
      </c>
      <c r="C187" s="6">
        <f t="shared" ref="C187:D187" si="53">C54-C121</f>
        <v>-18232</v>
      </c>
      <c r="D187" s="6">
        <f t="shared" si="53"/>
        <v>79393</v>
      </c>
      <c r="E187" s="6">
        <f t="shared" si="3"/>
        <v>61161</v>
      </c>
      <c r="F187" s="6">
        <f t="shared" si="44"/>
        <v>13094</v>
      </c>
      <c r="G187" s="6">
        <f t="shared" si="44"/>
        <v>5808</v>
      </c>
      <c r="H187" s="6">
        <f t="shared" si="44"/>
        <v>6427</v>
      </c>
      <c r="I187" s="6">
        <f t="shared" si="44"/>
        <v>12538</v>
      </c>
    </row>
    <row r="188" spans="1:9" x14ac:dyDescent="0.2">
      <c r="A188" s="15"/>
      <c r="B188" s="3" t="s">
        <v>2</v>
      </c>
      <c r="C188" s="8">
        <f t="shared" ref="C188:D188" si="54">C55-C122</f>
        <v>-28128</v>
      </c>
      <c r="D188" s="8">
        <f t="shared" si="54"/>
        <v>76387</v>
      </c>
      <c r="E188" s="8">
        <f t="shared" si="3"/>
        <v>48259</v>
      </c>
      <c r="F188" s="8">
        <f t="shared" si="44"/>
        <v>14549</v>
      </c>
      <c r="G188" s="8">
        <f t="shared" si="44"/>
        <v>33473</v>
      </c>
      <c r="H188" s="8">
        <f t="shared" si="44"/>
        <v>-20781</v>
      </c>
      <c r="I188" s="8">
        <f t="shared" si="44"/>
        <v>17982</v>
      </c>
    </row>
    <row r="189" spans="1:9" x14ac:dyDescent="0.2">
      <c r="A189" s="15"/>
      <c r="B189" s="3" t="s">
        <v>3</v>
      </c>
      <c r="C189" s="8">
        <f t="shared" ref="C189:D189" si="55">C56-C123</f>
        <v>-12037</v>
      </c>
      <c r="D189" s="8">
        <f t="shared" si="55"/>
        <v>102530</v>
      </c>
      <c r="E189" s="8">
        <f t="shared" si="3"/>
        <v>90493</v>
      </c>
      <c r="F189" s="8">
        <f t="shared" si="44"/>
        <v>14803</v>
      </c>
      <c r="G189" s="8">
        <f t="shared" si="44"/>
        <v>28245</v>
      </c>
      <c r="H189" s="8">
        <f t="shared" si="44"/>
        <v>12054</v>
      </c>
      <c r="I189" s="8">
        <f t="shared" si="44"/>
        <v>20293</v>
      </c>
    </row>
    <row r="190" spans="1:9" x14ac:dyDescent="0.2">
      <c r="A190" s="15"/>
      <c r="B190" s="3" t="s">
        <v>4</v>
      </c>
      <c r="C190" s="8">
        <f t="shared" ref="C190:D190" si="56">C57-C124</f>
        <v>-24984</v>
      </c>
      <c r="D190" s="8">
        <f t="shared" si="56"/>
        <v>110874</v>
      </c>
      <c r="E190" s="8">
        <f t="shared" si="3"/>
        <v>85890</v>
      </c>
      <c r="F190" s="8">
        <f t="shared" si="44"/>
        <v>13796</v>
      </c>
      <c r="G190" s="8">
        <f t="shared" si="44"/>
        <v>63000</v>
      </c>
      <c r="H190" s="8">
        <f t="shared" si="44"/>
        <v>33918</v>
      </c>
      <c r="I190" s="8">
        <f t="shared" si="44"/>
        <v>5688</v>
      </c>
    </row>
    <row r="191" spans="1:9" x14ac:dyDescent="0.2">
      <c r="A191" s="15"/>
      <c r="B191" s="3" t="s">
        <v>5</v>
      </c>
      <c r="C191" s="8">
        <f t="shared" ref="C191:D191" si="57">C58-C125</f>
        <v>-42232</v>
      </c>
      <c r="D191" s="8">
        <f t="shared" si="57"/>
        <v>84026</v>
      </c>
      <c r="E191" s="8">
        <f t="shared" si="3"/>
        <v>41794</v>
      </c>
      <c r="F191" s="8">
        <f t="shared" si="44"/>
        <v>14040</v>
      </c>
      <c r="G191" s="8">
        <f t="shared" si="44"/>
        <v>102127</v>
      </c>
      <c r="H191" s="8">
        <f t="shared" si="44"/>
        <v>2182</v>
      </c>
      <c r="I191" s="8">
        <f t="shared" si="44"/>
        <v>9002</v>
      </c>
    </row>
    <row r="192" spans="1:9" x14ac:dyDescent="0.2">
      <c r="A192" s="15"/>
      <c r="B192" s="3" t="s">
        <v>6</v>
      </c>
      <c r="C192" s="8">
        <f t="shared" ref="C192:D192" si="58">C59-C126</f>
        <v>-32826</v>
      </c>
      <c r="D192" s="8">
        <f t="shared" si="58"/>
        <v>78853</v>
      </c>
      <c r="E192" s="8">
        <f t="shared" si="3"/>
        <v>46027</v>
      </c>
      <c r="F192" s="8">
        <f t="shared" si="44"/>
        <v>12666</v>
      </c>
      <c r="G192" s="8">
        <f t="shared" si="44"/>
        <v>51042</v>
      </c>
      <c r="H192" s="8">
        <f t="shared" si="44"/>
        <v>16735</v>
      </c>
      <c r="I192" s="8">
        <f t="shared" si="44"/>
        <v>12705</v>
      </c>
    </row>
    <row r="193" spans="1:9" x14ac:dyDescent="0.2">
      <c r="A193" s="15"/>
      <c r="B193" s="3" t="s">
        <v>7</v>
      </c>
      <c r="C193" s="8">
        <f t="shared" ref="C193:D193" si="59">C60-C127</f>
        <v>-48238</v>
      </c>
      <c r="D193" s="8">
        <f t="shared" si="59"/>
        <v>-65618</v>
      </c>
      <c r="E193" s="8">
        <f t="shared" si="3"/>
        <v>-113856</v>
      </c>
      <c r="F193" s="8">
        <f t="shared" si="44"/>
        <v>439</v>
      </c>
      <c r="G193" s="8">
        <f t="shared" si="44"/>
        <v>-39049</v>
      </c>
      <c r="H193" s="8">
        <f t="shared" si="44"/>
        <v>-24473</v>
      </c>
      <c r="I193" s="8">
        <f t="shared" si="44"/>
        <v>-2484</v>
      </c>
    </row>
    <row r="194" spans="1:9" x14ac:dyDescent="0.2">
      <c r="A194" s="15"/>
      <c r="B194" s="3" t="s">
        <v>8</v>
      </c>
      <c r="C194" s="8">
        <f t="shared" ref="C194:D194" si="60">C61-C128</f>
        <v>-25141</v>
      </c>
      <c r="D194" s="8">
        <f t="shared" si="60"/>
        <v>-23043</v>
      </c>
      <c r="E194" s="8">
        <f t="shared" si="3"/>
        <v>-48184</v>
      </c>
      <c r="F194" s="8">
        <f t="shared" si="44"/>
        <v>10504</v>
      </c>
      <c r="G194" s="8">
        <f t="shared" si="44"/>
        <v>-173679</v>
      </c>
      <c r="H194" s="8">
        <f t="shared" si="44"/>
        <v>-4146</v>
      </c>
      <c r="I194" s="8">
        <f t="shared" si="44"/>
        <v>-23076</v>
      </c>
    </row>
    <row r="195" spans="1:9" x14ac:dyDescent="0.2">
      <c r="A195" s="15"/>
      <c r="B195" s="3" t="s">
        <v>9</v>
      </c>
      <c r="C195" s="8">
        <f t="shared" ref="C195:D195" si="61">C62-C129</f>
        <v>-22615</v>
      </c>
      <c r="D195" s="8">
        <f t="shared" si="61"/>
        <v>70716</v>
      </c>
      <c r="E195" s="8">
        <f t="shared" si="3"/>
        <v>48101</v>
      </c>
      <c r="F195" s="8">
        <f t="shared" si="44"/>
        <v>16898</v>
      </c>
      <c r="G195" s="8">
        <f t="shared" si="44"/>
        <v>-68219</v>
      </c>
      <c r="H195" s="8">
        <f t="shared" si="44"/>
        <v>7350</v>
      </c>
      <c r="I195" s="8">
        <f t="shared" si="44"/>
        <v>15120</v>
      </c>
    </row>
    <row r="196" spans="1:9" x14ac:dyDescent="0.2">
      <c r="A196" s="15"/>
      <c r="B196" s="3" t="s">
        <v>10</v>
      </c>
      <c r="C196" s="8">
        <f t="shared" ref="C196:D196" si="62">C63-C130</f>
        <v>-25076</v>
      </c>
      <c r="D196" s="8">
        <f t="shared" si="62"/>
        <v>66679</v>
      </c>
      <c r="E196" s="8">
        <f t="shared" si="3"/>
        <v>41603</v>
      </c>
      <c r="F196" s="8">
        <f t="shared" si="44"/>
        <v>13411</v>
      </c>
      <c r="G196" s="8">
        <f t="shared" si="44"/>
        <v>-21724</v>
      </c>
      <c r="H196" s="8">
        <f t="shared" si="44"/>
        <v>15925</v>
      </c>
      <c r="I196" s="8">
        <f t="shared" si="44"/>
        <v>13575</v>
      </c>
    </row>
    <row r="197" spans="1:9" x14ac:dyDescent="0.2">
      <c r="A197" s="15"/>
      <c r="B197" s="3" t="s">
        <v>11</v>
      </c>
      <c r="C197" s="8">
        <f t="shared" ref="C197:D197" si="63">C64-C131</f>
        <v>-123888</v>
      </c>
      <c r="D197" s="8">
        <f t="shared" si="63"/>
        <v>-132091</v>
      </c>
      <c r="E197" s="8">
        <f t="shared" si="3"/>
        <v>-255979</v>
      </c>
      <c r="F197" s="8">
        <f t="shared" si="44"/>
        <v>5099</v>
      </c>
      <c r="G197" s="8">
        <f t="shared" si="44"/>
        <v>30038</v>
      </c>
      <c r="H197" s="8">
        <f t="shared" si="44"/>
        <v>-76891</v>
      </c>
      <c r="I197" s="8">
        <f t="shared" si="44"/>
        <v>-35671</v>
      </c>
    </row>
    <row r="198" spans="1:9" x14ac:dyDescent="0.2">
      <c r="A198" s="13">
        <v>2019</v>
      </c>
      <c r="B198" s="2" t="s">
        <v>0</v>
      </c>
      <c r="C198" s="9">
        <f t="shared" ref="C198:D198" si="64">C65-C132</f>
        <v>48258</v>
      </c>
      <c r="D198" s="9">
        <f t="shared" si="64"/>
        <v>88637</v>
      </c>
      <c r="E198" s="9">
        <f t="shared" si="3"/>
        <v>136895</v>
      </c>
      <c r="F198" s="9">
        <f t="shared" ref="F198:I201" si="65">E65-E132</f>
        <v>17213</v>
      </c>
      <c r="G198" s="9">
        <f t="shared" si="65"/>
        <v>-3574</v>
      </c>
      <c r="H198" s="9">
        <f t="shared" si="65"/>
        <v>33496</v>
      </c>
      <c r="I198" s="9">
        <f t="shared" si="65"/>
        <v>-2112</v>
      </c>
    </row>
    <row r="199" spans="1:9" x14ac:dyDescent="0.2">
      <c r="A199" s="13"/>
      <c r="B199" s="2" t="s">
        <v>1</v>
      </c>
      <c r="C199" s="9">
        <f t="shared" ref="C199:D199" si="66">C66-C133</f>
        <v>-6086</v>
      </c>
      <c r="D199" s="9">
        <f t="shared" si="66"/>
        <v>70565</v>
      </c>
      <c r="E199" s="9">
        <f t="shared" si="3"/>
        <v>64479</v>
      </c>
      <c r="F199" s="9">
        <f t="shared" si="65"/>
        <v>13330</v>
      </c>
      <c r="G199" s="9">
        <f t="shared" si="65"/>
        <v>8118</v>
      </c>
      <c r="H199" s="9">
        <f t="shared" si="65"/>
        <v>6682</v>
      </c>
      <c r="I199" s="9">
        <f t="shared" si="65"/>
        <v>16555</v>
      </c>
    </row>
    <row r="200" spans="1:9" x14ac:dyDescent="0.2">
      <c r="A200" s="13"/>
      <c r="B200" s="2" t="s">
        <v>2</v>
      </c>
      <c r="C200" s="9">
        <f t="shared" ref="C200:D200" si="67">C67-C134</f>
        <v>-28093</v>
      </c>
      <c r="D200" s="9">
        <f t="shared" si="67"/>
        <v>59780</v>
      </c>
      <c r="E200" s="9">
        <f t="shared" si="3"/>
        <v>31687</v>
      </c>
      <c r="F200" s="9">
        <f t="shared" si="65"/>
        <v>13640</v>
      </c>
      <c r="G200" s="9">
        <f t="shared" si="65"/>
        <v>8571</v>
      </c>
      <c r="H200" s="9">
        <f t="shared" si="65"/>
        <v>-7513</v>
      </c>
      <c r="I200" s="9">
        <f t="shared" si="65"/>
        <v>11883</v>
      </c>
    </row>
    <row r="201" spans="1:9" x14ac:dyDescent="0.2">
      <c r="A201" s="13"/>
      <c r="B201" s="2" t="s">
        <v>3</v>
      </c>
      <c r="C201" s="9">
        <f t="shared" ref="C201:D201" si="68">C68-C135</f>
        <v>-10081</v>
      </c>
      <c r="D201" s="9">
        <f t="shared" si="68"/>
        <v>80439</v>
      </c>
      <c r="E201" s="9">
        <f t="shared" si="3"/>
        <v>70358</v>
      </c>
      <c r="F201" s="9">
        <f t="shared" si="65"/>
        <v>14556</v>
      </c>
      <c r="G201" s="9">
        <f t="shared" si="65"/>
        <v>60883</v>
      </c>
      <c r="H201" s="9">
        <f t="shared" si="65"/>
        <v>6180</v>
      </c>
      <c r="I201" s="9">
        <f t="shared" si="65"/>
        <v>25708</v>
      </c>
    </row>
    <row r="213" spans="1:8" x14ac:dyDescent="0.2">
      <c r="D213" s="14" t="s">
        <v>27</v>
      </c>
      <c r="E213" s="14"/>
      <c r="F213" s="14"/>
    </row>
    <row r="214" spans="1:8" ht="15" x14ac:dyDescent="0.25">
      <c r="C214" s="4" t="s">
        <v>18</v>
      </c>
      <c r="D214" s="4" t="s">
        <v>25</v>
      </c>
      <c r="E214" s="4" t="s">
        <v>19</v>
      </c>
      <c r="F214" s="4" t="s">
        <v>20</v>
      </c>
      <c r="G214" s="4" t="s">
        <v>21</v>
      </c>
    </row>
    <row r="215" spans="1:8" x14ac:dyDescent="0.2">
      <c r="A215" s="15">
        <v>2014</v>
      </c>
      <c r="B215" s="3" t="s">
        <v>0</v>
      </c>
      <c r="C215" s="6">
        <v>50285</v>
      </c>
      <c r="D215" s="6">
        <v>568</v>
      </c>
      <c r="E215" s="6">
        <v>71</v>
      </c>
      <c r="F215" s="6">
        <v>1592</v>
      </c>
      <c r="G215" s="6">
        <v>8030</v>
      </c>
      <c r="H215" s="11">
        <f>D215+E215+F215+G215</f>
        <v>10261</v>
      </c>
    </row>
    <row r="216" spans="1:8" x14ac:dyDescent="0.2">
      <c r="A216" s="15"/>
      <c r="B216" s="3" t="s">
        <v>1</v>
      </c>
      <c r="C216" s="6">
        <v>23833</v>
      </c>
      <c r="D216" s="6">
        <v>245</v>
      </c>
      <c r="E216" s="6">
        <v>77</v>
      </c>
      <c r="F216" s="6">
        <v>690</v>
      </c>
      <c r="G216" s="6">
        <v>5785</v>
      </c>
      <c r="H216" s="11">
        <f t="shared" ref="H216:H278" si="69">D216+E216+F216+G216</f>
        <v>6797</v>
      </c>
    </row>
    <row r="217" spans="1:8" x14ac:dyDescent="0.2">
      <c r="A217" s="15"/>
      <c r="B217" s="3" t="s">
        <v>2</v>
      </c>
      <c r="C217" s="6">
        <v>24835</v>
      </c>
      <c r="D217" s="6">
        <v>283</v>
      </c>
      <c r="E217" s="6">
        <v>122</v>
      </c>
      <c r="F217" s="6">
        <v>577</v>
      </c>
      <c r="G217" s="6">
        <v>6101</v>
      </c>
      <c r="H217" s="11">
        <f t="shared" si="69"/>
        <v>7083</v>
      </c>
    </row>
    <row r="218" spans="1:8" x14ac:dyDescent="0.2">
      <c r="A218" s="15"/>
      <c r="B218" s="3" t="s">
        <v>3</v>
      </c>
      <c r="C218" s="6">
        <v>23683</v>
      </c>
      <c r="D218" s="6">
        <v>344</v>
      </c>
      <c r="E218" s="6">
        <v>279</v>
      </c>
      <c r="F218" s="6">
        <v>606</v>
      </c>
      <c r="G218" s="6">
        <v>5786</v>
      </c>
      <c r="H218" s="11">
        <f t="shared" si="69"/>
        <v>7015</v>
      </c>
    </row>
    <row r="219" spans="1:8" x14ac:dyDescent="0.2">
      <c r="A219" s="15"/>
      <c r="B219" s="3" t="s">
        <v>4</v>
      </c>
      <c r="C219" s="6">
        <v>25059</v>
      </c>
      <c r="D219" s="6">
        <v>300</v>
      </c>
      <c r="E219" s="6">
        <v>98</v>
      </c>
      <c r="F219" s="6">
        <v>664</v>
      </c>
      <c r="G219" s="6">
        <v>5501</v>
      </c>
      <c r="H219" s="11">
        <f t="shared" si="69"/>
        <v>6563</v>
      </c>
    </row>
    <row r="220" spans="1:8" x14ac:dyDescent="0.2">
      <c r="A220" s="15"/>
      <c r="B220" s="3" t="s">
        <v>5</v>
      </c>
      <c r="C220" s="6">
        <v>24908</v>
      </c>
      <c r="D220" s="6">
        <v>452</v>
      </c>
      <c r="E220" s="6">
        <v>71</v>
      </c>
      <c r="F220" s="6">
        <v>700</v>
      </c>
      <c r="G220" s="6">
        <v>5264</v>
      </c>
      <c r="H220" s="11">
        <f t="shared" si="69"/>
        <v>6487</v>
      </c>
    </row>
    <row r="221" spans="1:8" x14ac:dyDescent="0.2">
      <c r="A221" s="15"/>
      <c r="B221" s="3" t="s">
        <v>6</v>
      </c>
      <c r="C221" s="6">
        <v>26596</v>
      </c>
      <c r="D221" s="6">
        <v>319</v>
      </c>
      <c r="E221" s="6">
        <v>70</v>
      </c>
      <c r="F221" s="6">
        <v>677</v>
      </c>
      <c r="G221" s="6">
        <v>5460</v>
      </c>
      <c r="H221" s="11">
        <f t="shared" si="69"/>
        <v>6526</v>
      </c>
    </row>
    <row r="222" spans="1:8" x14ac:dyDescent="0.2">
      <c r="A222" s="15"/>
      <c r="B222" s="3" t="s">
        <v>7</v>
      </c>
      <c r="C222" s="6">
        <v>19832</v>
      </c>
      <c r="D222" s="6">
        <v>227</v>
      </c>
      <c r="E222" s="6">
        <v>47</v>
      </c>
      <c r="F222" s="6">
        <v>394</v>
      </c>
      <c r="G222" s="6">
        <v>3623</v>
      </c>
      <c r="H222" s="11">
        <f t="shared" si="69"/>
        <v>4291</v>
      </c>
    </row>
    <row r="223" spans="1:8" x14ac:dyDescent="0.2">
      <c r="A223" s="15"/>
      <c r="B223" s="3" t="s">
        <v>8</v>
      </c>
      <c r="C223" s="6">
        <v>24004</v>
      </c>
      <c r="D223" s="6">
        <v>500</v>
      </c>
      <c r="E223" s="6">
        <v>20</v>
      </c>
      <c r="F223" s="6">
        <v>542</v>
      </c>
      <c r="G223" s="6">
        <v>6342</v>
      </c>
      <c r="H223" s="11">
        <f t="shared" si="69"/>
        <v>7404</v>
      </c>
    </row>
    <row r="224" spans="1:8" x14ac:dyDescent="0.2">
      <c r="A224" s="15"/>
      <c r="B224" s="3" t="s">
        <v>9</v>
      </c>
      <c r="C224" s="6">
        <v>26154</v>
      </c>
      <c r="D224" s="6">
        <v>528</v>
      </c>
      <c r="E224" s="6">
        <v>66</v>
      </c>
      <c r="F224" s="6">
        <v>790</v>
      </c>
      <c r="G224" s="6">
        <v>6997</v>
      </c>
      <c r="H224" s="11">
        <f t="shared" si="69"/>
        <v>8381</v>
      </c>
    </row>
    <row r="225" spans="1:8" x14ac:dyDescent="0.2">
      <c r="A225" s="15"/>
      <c r="B225" s="3" t="s">
        <v>10</v>
      </c>
      <c r="C225" s="6">
        <v>18701</v>
      </c>
      <c r="D225" s="6">
        <v>390</v>
      </c>
      <c r="E225" s="6">
        <v>101</v>
      </c>
      <c r="F225" s="6">
        <v>460</v>
      </c>
      <c r="G225" s="6">
        <v>5758</v>
      </c>
      <c r="H225" s="11">
        <f t="shared" si="69"/>
        <v>6709</v>
      </c>
    </row>
    <row r="226" spans="1:8" x14ac:dyDescent="0.2">
      <c r="A226" s="15"/>
      <c r="B226" s="3" t="s">
        <v>11</v>
      </c>
      <c r="C226" s="6">
        <v>20632</v>
      </c>
      <c r="D226" s="6">
        <v>191</v>
      </c>
      <c r="E226" s="6">
        <v>97</v>
      </c>
      <c r="F226" s="6">
        <v>571</v>
      </c>
      <c r="G226" s="6">
        <v>4924</v>
      </c>
      <c r="H226" s="11">
        <f t="shared" si="69"/>
        <v>5783</v>
      </c>
    </row>
    <row r="227" spans="1:8" x14ac:dyDescent="0.2">
      <c r="A227" s="13">
        <v>2015</v>
      </c>
      <c r="B227" s="2" t="s">
        <v>0</v>
      </c>
      <c r="C227" s="7">
        <v>38085</v>
      </c>
      <c r="D227" s="7">
        <v>378</v>
      </c>
      <c r="E227" s="7">
        <v>550</v>
      </c>
      <c r="F227" s="7">
        <v>1098</v>
      </c>
      <c r="G227" s="7">
        <v>7357</v>
      </c>
      <c r="H227" s="11">
        <f t="shared" si="69"/>
        <v>9383</v>
      </c>
    </row>
    <row r="228" spans="1:8" x14ac:dyDescent="0.2">
      <c r="A228" s="13"/>
      <c r="B228" s="2" t="s">
        <v>1</v>
      </c>
      <c r="C228" s="7">
        <v>26527</v>
      </c>
      <c r="D228" s="7">
        <v>340</v>
      </c>
      <c r="E228" s="7">
        <v>503</v>
      </c>
      <c r="F228" s="7">
        <v>416</v>
      </c>
      <c r="G228" s="7">
        <v>6196</v>
      </c>
      <c r="H228" s="11">
        <f t="shared" si="69"/>
        <v>7455</v>
      </c>
    </row>
    <row r="229" spans="1:8" x14ac:dyDescent="0.2">
      <c r="A229" s="13"/>
      <c r="B229" s="2" t="s">
        <v>2</v>
      </c>
      <c r="C229" s="7">
        <v>39815</v>
      </c>
      <c r="D229" s="7">
        <v>514</v>
      </c>
      <c r="E229" s="7">
        <v>737</v>
      </c>
      <c r="F229" s="7">
        <v>444</v>
      </c>
      <c r="G229" s="7">
        <v>6950</v>
      </c>
      <c r="H229" s="11">
        <f t="shared" si="69"/>
        <v>8645</v>
      </c>
    </row>
    <row r="230" spans="1:8" x14ac:dyDescent="0.2">
      <c r="A230" s="13"/>
      <c r="B230" s="2" t="s">
        <v>3</v>
      </c>
      <c r="C230" s="7">
        <v>43120</v>
      </c>
      <c r="D230" s="7">
        <v>708</v>
      </c>
      <c r="E230" s="7">
        <v>641</v>
      </c>
      <c r="F230" s="7">
        <v>437</v>
      </c>
      <c r="G230" s="7">
        <v>6795</v>
      </c>
      <c r="H230" s="11">
        <f t="shared" si="69"/>
        <v>8581</v>
      </c>
    </row>
    <row r="231" spans="1:8" x14ac:dyDescent="0.2">
      <c r="A231" s="13"/>
      <c r="B231" s="2" t="s">
        <v>4</v>
      </c>
      <c r="C231" s="7">
        <v>34393</v>
      </c>
      <c r="D231" s="7">
        <v>760</v>
      </c>
      <c r="E231" s="7">
        <v>490</v>
      </c>
      <c r="F231" s="7">
        <v>947</v>
      </c>
      <c r="G231" s="7">
        <v>7082</v>
      </c>
      <c r="H231" s="11">
        <f t="shared" si="69"/>
        <v>9279</v>
      </c>
    </row>
    <row r="232" spans="1:8" x14ac:dyDescent="0.2">
      <c r="A232" s="13"/>
      <c r="B232" s="2" t="s">
        <v>5</v>
      </c>
      <c r="C232" s="7">
        <v>30415</v>
      </c>
      <c r="D232" s="7">
        <v>649</v>
      </c>
      <c r="E232" s="7">
        <v>420</v>
      </c>
      <c r="F232" s="7">
        <v>377</v>
      </c>
      <c r="G232" s="7">
        <v>7051</v>
      </c>
      <c r="H232" s="11">
        <f t="shared" si="69"/>
        <v>8497</v>
      </c>
    </row>
    <row r="233" spans="1:8" x14ac:dyDescent="0.2">
      <c r="A233" s="13"/>
      <c r="B233" s="2" t="s">
        <v>6</v>
      </c>
      <c r="C233" s="7">
        <v>34209</v>
      </c>
      <c r="D233" s="7">
        <v>457</v>
      </c>
      <c r="E233" s="7">
        <v>343</v>
      </c>
      <c r="F233" s="7">
        <v>399</v>
      </c>
      <c r="G233" s="7">
        <v>7399</v>
      </c>
      <c r="H233" s="11">
        <f t="shared" si="69"/>
        <v>8598</v>
      </c>
    </row>
    <row r="234" spans="1:8" x14ac:dyDescent="0.2">
      <c r="A234" s="13"/>
      <c r="B234" s="2" t="s">
        <v>7</v>
      </c>
      <c r="C234" s="7">
        <v>25117</v>
      </c>
      <c r="D234" s="7">
        <v>363</v>
      </c>
      <c r="E234" s="7">
        <v>478</v>
      </c>
      <c r="F234" s="7">
        <v>213</v>
      </c>
      <c r="G234" s="7">
        <v>5341</v>
      </c>
      <c r="H234" s="11">
        <f t="shared" si="69"/>
        <v>6395</v>
      </c>
    </row>
    <row r="235" spans="1:8" x14ac:dyDescent="0.2">
      <c r="A235" s="13"/>
      <c r="B235" s="2" t="s">
        <v>8</v>
      </c>
      <c r="C235" s="7">
        <v>30436</v>
      </c>
      <c r="D235" s="7">
        <v>550</v>
      </c>
      <c r="E235" s="7">
        <v>286</v>
      </c>
      <c r="F235" s="7">
        <v>376</v>
      </c>
      <c r="G235" s="7">
        <v>9067</v>
      </c>
      <c r="H235" s="11">
        <f t="shared" si="69"/>
        <v>10279</v>
      </c>
    </row>
    <row r="236" spans="1:8" x14ac:dyDescent="0.2">
      <c r="A236" s="13"/>
      <c r="B236" s="2" t="s">
        <v>9</v>
      </c>
      <c r="C236" s="7">
        <v>40897</v>
      </c>
      <c r="D236" s="7">
        <v>791</v>
      </c>
      <c r="E236" s="7">
        <v>763</v>
      </c>
      <c r="F236" s="7">
        <v>454</v>
      </c>
      <c r="G236" s="7">
        <v>9276</v>
      </c>
      <c r="H236" s="11">
        <f t="shared" si="69"/>
        <v>11284</v>
      </c>
    </row>
    <row r="237" spans="1:8" x14ac:dyDescent="0.2">
      <c r="A237" s="13"/>
      <c r="B237" s="2" t="s">
        <v>10</v>
      </c>
      <c r="C237" s="7">
        <v>41680</v>
      </c>
      <c r="D237" s="7">
        <v>1108</v>
      </c>
      <c r="E237" s="7">
        <v>634</v>
      </c>
      <c r="F237" s="7">
        <v>308</v>
      </c>
      <c r="G237" s="7">
        <v>7216</v>
      </c>
      <c r="H237" s="11">
        <f t="shared" si="69"/>
        <v>9266</v>
      </c>
    </row>
    <row r="238" spans="1:8" x14ac:dyDescent="0.2">
      <c r="A238" s="13"/>
      <c r="B238" s="2" t="s">
        <v>11</v>
      </c>
      <c r="C238" s="7">
        <v>141105</v>
      </c>
      <c r="D238" s="7">
        <v>1717</v>
      </c>
      <c r="E238" s="7">
        <v>2944</v>
      </c>
      <c r="F238" s="7">
        <v>390</v>
      </c>
      <c r="G238" s="7">
        <v>5752</v>
      </c>
      <c r="H238" s="11">
        <f t="shared" si="69"/>
        <v>10803</v>
      </c>
    </row>
    <row r="239" spans="1:8" x14ac:dyDescent="0.2">
      <c r="A239" s="15">
        <v>2016</v>
      </c>
      <c r="B239" s="3" t="s">
        <v>0</v>
      </c>
      <c r="C239" s="6">
        <v>28954</v>
      </c>
      <c r="D239" s="6">
        <v>549</v>
      </c>
      <c r="E239" s="6">
        <v>239</v>
      </c>
      <c r="F239" s="6">
        <v>762</v>
      </c>
      <c r="G239" s="6">
        <v>9600</v>
      </c>
      <c r="H239" s="11">
        <f t="shared" si="69"/>
        <v>11150</v>
      </c>
    </row>
    <row r="240" spans="1:8" x14ac:dyDescent="0.2">
      <c r="A240" s="15"/>
      <c r="B240" s="3" t="s">
        <v>1</v>
      </c>
      <c r="C240" s="6">
        <v>17299</v>
      </c>
      <c r="D240" s="6">
        <v>228</v>
      </c>
      <c r="E240" s="6">
        <v>137</v>
      </c>
      <c r="F240" s="6">
        <v>303</v>
      </c>
      <c r="G240" s="6">
        <v>7691</v>
      </c>
      <c r="H240" s="11">
        <f t="shared" si="69"/>
        <v>8359</v>
      </c>
    </row>
    <row r="241" spans="1:8" x14ac:dyDescent="0.2">
      <c r="A241" s="15"/>
      <c r="B241" s="3" t="s">
        <v>2</v>
      </c>
      <c r="C241" s="6">
        <v>17222</v>
      </c>
      <c r="D241" s="6">
        <v>238</v>
      </c>
      <c r="E241" s="6">
        <v>238</v>
      </c>
      <c r="F241" s="6">
        <v>249</v>
      </c>
      <c r="G241" s="6">
        <v>7899</v>
      </c>
      <c r="H241" s="11">
        <f t="shared" si="69"/>
        <v>8624</v>
      </c>
    </row>
    <row r="242" spans="1:8" x14ac:dyDescent="0.2">
      <c r="A242" s="15"/>
      <c r="B242" s="3" t="s">
        <v>3</v>
      </c>
      <c r="C242" s="6">
        <v>21102</v>
      </c>
      <c r="D242" s="6">
        <v>271</v>
      </c>
      <c r="E242" s="6">
        <v>232</v>
      </c>
      <c r="F242" s="6">
        <v>264</v>
      </c>
      <c r="G242" s="6">
        <v>7690</v>
      </c>
      <c r="H242" s="11">
        <f t="shared" si="69"/>
        <v>8457</v>
      </c>
    </row>
    <row r="243" spans="1:8" x14ac:dyDescent="0.2">
      <c r="A243" s="15"/>
      <c r="B243" s="3" t="s">
        <v>4</v>
      </c>
      <c r="C243" s="6">
        <v>20762</v>
      </c>
      <c r="D243" s="6">
        <v>252</v>
      </c>
      <c r="E243" s="6">
        <v>91</v>
      </c>
      <c r="F243" s="6">
        <v>276</v>
      </c>
      <c r="G243" s="6">
        <v>5918</v>
      </c>
      <c r="H243" s="11">
        <f t="shared" si="69"/>
        <v>6537</v>
      </c>
    </row>
    <row r="244" spans="1:8" x14ac:dyDescent="0.2">
      <c r="A244" s="15"/>
      <c r="B244" s="3" t="s">
        <v>5</v>
      </c>
      <c r="C244" s="6">
        <v>20344</v>
      </c>
      <c r="D244" s="6">
        <v>288</v>
      </c>
      <c r="E244" s="6">
        <v>157</v>
      </c>
      <c r="F244" s="6">
        <v>318</v>
      </c>
      <c r="G244" s="6">
        <v>5586</v>
      </c>
      <c r="H244" s="11">
        <f t="shared" si="69"/>
        <v>6349</v>
      </c>
    </row>
    <row r="245" spans="1:8" x14ac:dyDescent="0.2">
      <c r="A245" s="15"/>
      <c r="B245" s="3" t="s">
        <v>6</v>
      </c>
      <c r="C245" s="6">
        <v>25877</v>
      </c>
      <c r="D245" s="6">
        <v>275</v>
      </c>
      <c r="E245" s="6">
        <v>324</v>
      </c>
      <c r="F245" s="6">
        <v>307</v>
      </c>
      <c r="G245" s="6">
        <v>6180</v>
      </c>
      <c r="H245" s="11">
        <f t="shared" si="69"/>
        <v>7086</v>
      </c>
    </row>
    <row r="246" spans="1:8" x14ac:dyDescent="0.2">
      <c r="A246" s="15"/>
      <c r="B246" s="3" t="s">
        <v>7</v>
      </c>
      <c r="C246" s="6">
        <v>18695</v>
      </c>
      <c r="D246" s="6">
        <v>239</v>
      </c>
      <c r="E246" s="6">
        <v>257</v>
      </c>
      <c r="F246" s="6">
        <v>195</v>
      </c>
      <c r="G246" s="6">
        <v>4165</v>
      </c>
      <c r="H246" s="11">
        <f t="shared" si="69"/>
        <v>4856</v>
      </c>
    </row>
    <row r="247" spans="1:8" x14ac:dyDescent="0.2">
      <c r="A247" s="15"/>
      <c r="B247" s="3" t="s">
        <v>8</v>
      </c>
      <c r="C247" s="6">
        <v>23197</v>
      </c>
      <c r="D247" s="6">
        <v>619</v>
      </c>
      <c r="E247" s="6">
        <v>139</v>
      </c>
      <c r="F247" s="6">
        <v>254</v>
      </c>
      <c r="G247" s="6">
        <v>7544</v>
      </c>
      <c r="H247" s="11">
        <f t="shared" si="69"/>
        <v>8556</v>
      </c>
    </row>
    <row r="248" spans="1:8" x14ac:dyDescent="0.2">
      <c r="A248" s="15"/>
      <c r="B248" s="3" t="s">
        <v>9</v>
      </c>
      <c r="C248" s="6">
        <v>29734</v>
      </c>
      <c r="D248" s="6">
        <v>567</v>
      </c>
      <c r="E248" s="6">
        <v>197</v>
      </c>
      <c r="F248" s="6">
        <v>349</v>
      </c>
      <c r="G248" s="6">
        <v>7830</v>
      </c>
      <c r="H248" s="11">
        <f t="shared" si="69"/>
        <v>8943</v>
      </c>
    </row>
    <row r="249" spans="1:8" x14ac:dyDescent="0.2">
      <c r="A249" s="15"/>
      <c r="B249" s="3" t="s">
        <v>10</v>
      </c>
      <c r="C249" s="6">
        <v>25715</v>
      </c>
      <c r="D249" s="6">
        <v>475</v>
      </c>
      <c r="E249" s="6">
        <v>183</v>
      </c>
      <c r="F249" s="6">
        <v>310</v>
      </c>
      <c r="G249" s="6">
        <v>5691</v>
      </c>
      <c r="H249" s="11">
        <f t="shared" si="69"/>
        <v>6659</v>
      </c>
    </row>
    <row r="250" spans="1:8" x14ac:dyDescent="0.2">
      <c r="A250" s="15"/>
      <c r="B250" s="3" t="s">
        <v>11</v>
      </c>
      <c r="C250" s="6">
        <v>90892</v>
      </c>
      <c r="D250" s="6">
        <v>844</v>
      </c>
      <c r="E250" s="6">
        <v>1342</v>
      </c>
      <c r="F250" s="6">
        <v>420</v>
      </c>
      <c r="G250" s="6">
        <v>4894</v>
      </c>
      <c r="H250" s="11">
        <f t="shared" si="69"/>
        <v>7500</v>
      </c>
    </row>
    <row r="251" spans="1:8" x14ac:dyDescent="0.2">
      <c r="A251" s="13">
        <v>2017</v>
      </c>
      <c r="B251" s="2" t="s">
        <v>0</v>
      </c>
      <c r="C251" s="7">
        <v>28841</v>
      </c>
      <c r="D251" s="7">
        <v>419</v>
      </c>
      <c r="E251" s="7">
        <v>90</v>
      </c>
      <c r="F251" s="7">
        <v>759</v>
      </c>
      <c r="G251" s="7">
        <v>7828</v>
      </c>
      <c r="H251" s="11">
        <f t="shared" si="69"/>
        <v>9096</v>
      </c>
    </row>
    <row r="252" spans="1:8" x14ac:dyDescent="0.2">
      <c r="A252" s="13"/>
      <c r="B252" s="2" t="s">
        <v>1</v>
      </c>
      <c r="C252" s="7">
        <v>17346</v>
      </c>
      <c r="D252" s="7">
        <v>138</v>
      </c>
      <c r="E252" s="7">
        <v>93</v>
      </c>
      <c r="F252" s="7">
        <v>331</v>
      </c>
      <c r="G252" s="7">
        <v>5875</v>
      </c>
      <c r="H252" s="11">
        <f t="shared" si="69"/>
        <v>6437</v>
      </c>
    </row>
    <row r="253" spans="1:8" x14ac:dyDescent="0.2">
      <c r="A253" s="13"/>
      <c r="B253" s="2" t="s">
        <v>2</v>
      </c>
      <c r="C253" s="7">
        <v>21407</v>
      </c>
      <c r="D253" s="7">
        <v>187</v>
      </c>
      <c r="E253" s="7">
        <v>73</v>
      </c>
      <c r="F253" s="7">
        <v>275</v>
      </c>
      <c r="G253" s="7">
        <v>7404</v>
      </c>
      <c r="H253" s="11">
        <f t="shared" si="69"/>
        <v>7939</v>
      </c>
    </row>
    <row r="254" spans="1:8" x14ac:dyDescent="0.2">
      <c r="A254" s="13"/>
      <c r="B254" s="2" t="s">
        <v>3</v>
      </c>
      <c r="C254" s="7">
        <v>25182</v>
      </c>
      <c r="D254" s="7">
        <v>354</v>
      </c>
      <c r="E254" s="7">
        <v>120</v>
      </c>
      <c r="F254" s="7">
        <v>441</v>
      </c>
      <c r="G254" s="7">
        <v>6937</v>
      </c>
      <c r="H254" s="11">
        <f t="shared" si="69"/>
        <v>7852</v>
      </c>
    </row>
    <row r="255" spans="1:8" x14ac:dyDescent="0.2">
      <c r="A255" s="13"/>
      <c r="B255" s="2" t="s">
        <v>4</v>
      </c>
      <c r="C255" s="7">
        <v>22129</v>
      </c>
      <c r="D255" s="7">
        <v>371</v>
      </c>
      <c r="E255" s="7">
        <v>85</v>
      </c>
      <c r="F255" s="7">
        <v>424</v>
      </c>
      <c r="G255" s="7">
        <v>5905</v>
      </c>
      <c r="H255" s="11">
        <f t="shared" si="69"/>
        <v>6785</v>
      </c>
    </row>
    <row r="256" spans="1:8" x14ac:dyDescent="0.2">
      <c r="A256" s="13"/>
      <c r="B256" s="2" t="s">
        <v>5</v>
      </c>
      <c r="C256" s="7">
        <v>22937</v>
      </c>
      <c r="D256" s="7">
        <v>382</v>
      </c>
      <c r="E256" s="7">
        <v>186</v>
      </c>
      <c r="F256" s="7">
        <v>497</v>
      </c>
      <c r="G256" s="7">
        <v>6097</v>
      </c>
      <c r="H256" s="11">
        <f t="shared" si="69"/>
        <v>7162</v>
      </c>
    </row>
    <row r="257" spans="1:8" x14ac:dyDescent="0.2">
      <c r="A257" s="13"/>
      <c r="B257" s="2" t="s">
        <v>6</v>
      </c>
      <c r="C257" s="7">
        <v>27469</v>
      </c>
      <c r="D257" s="7">
        <v>303</v>
      </c>
      <c r="E257" s="7">
        <v>106</v>
      </c>
      <c r="F257" s="7">
        <v>502</v>
      </c>
      <c r="G257" s="7">
        <v>5731</v>
      </c>
      <c r="H257" s="11">
        <f t="shared" si="69"/>
        <v>6642</v>
      </c>
    </row>
    <row r="258" spans="1:8" x14ac:dyDescent="0.2">
      <c r="A258" s="13"/>
      <c r="B258" s="2" t="s">
        <v>7</v>
      </c>
      <c r="C258" s="7">
        <v>19650</v>
      </c>
      <c r="D258" s="7">
        <v>205</v>
      </c>
      <c r="E258" s="7">
        <v>72</v>
      </c>
      <c r="F258" s="7">
        <v>278</v>
      </c>
      <c r="G258" s="7">
        <v>3712</v>
      </c>
      <c r="H258" s="11">
        <f t="shared" si="69"/>
        <v>4267</v>
      </c>
    </row>
    <row r="259" spans="1:8" x14ac:dyDescent="0.2">
      <c r="A259" s="13"/>
      <c r="B259" s="2" t="s">
        <v>8</v>
      </c>
      <c r="C259" s="7">
        <v>23760</v>
      </c>
      <c r="D259" s="7">
        <v>424</v>
      </c>
      <c r="E259" s="7">
        <v>153</v>
      </c>
      <c r="F259" s="7">
        <v>601</v>
      </c>
      <c r="G259" s="7">
        <v>7081</v>
      </c>
      <c r="H259" s="11">
        <f t="shared" si="69"/>
        <v>8259</v>
      </c>
    </row>
    <row r="260" spans="1:8" x14ac:dyDescent="0.2">
      <c r="A260" s="13"/>
      <c r="B260" s="2" t="s">
        <v>9</v>
      </c>
      <c r="C260" s="7">
        <v>29067</v>
      </c>
      <c r="D260" s="7">
        <v>517</v>
      </c>
      <c r="E260" s="7">
        <v>129</v>
      </c>
      <c r="F260" s="7">
        <v>797</v>
      </c>
      <c r="G260" s="7">
        <v>6911</v>
      </c>
      <c r="H260" s="11">
        <f t="shared" si="69"/>
        <v>8354</v>
      </c>
    </row>
    <row r="261" spans="1:8" x14ac:dyDescent="0.2">
      <c r="A261" s="13"/>
      <c r="B261" s="2" t="s">
        <v>10</v>
      </c>
      <c r="C261" s="7">
        <v>20831</v>
      </c>
      <c r="D261" s="7">
        <v>422</v>
      </c>
      <c r="E261" s="7">
        <v>124</v>
      </c>
      <c r="F261" s="7">
        <v>540</v>
      </c>
      <c r="G261" s="7">
        <v>5519</v>
      </c>
      <c r="H261" s="11">
        <f t="shared" si="69"/>
        <v>6605</v>
      </c>
    </row>
    <row r="262" spans="1:8" x14ac:dyDescent="0.2">
      <c r="A262" s="13"/>
      <c r="B262" s="2" t="s">
        <v>11</v>
      </c>
      <c r="C262" s="7">
        <v>29294</v>
      </c>
      <c r="D262" s="7">
        <v>292</v>
      </c>
      <c r="E262" s="7">
        <v>134</v>
      </c>
      <c r="F262" s="7">
        <v>521</v>
      </c>
      <c r="G262" s="7">
        <v>4084</v>
      </c>
      <c r="H262" s="11">
        <f t="shared" si="69"/>
        <v>5031</v>
      </c>
    </row>
    <row r="263" spans="1:8" x14ac:dyDescent="0.2">
      <c r="A263" s="15">
        <v>2018</v>
      </c>
      <c r="B263" s="3" t="s">
        <v>0</v>
      </c>
      <c r="C263" s="6">
        <v>56017</v>
      </c>
      <c r="D263" s="6">
        <v>429</v>
      </c>
      <c r="E263" s="6">
        <v>110</v>
      </c>
      <c r="F263" s="6">
        <v>1380</v>
      </c>
      <c r="G263" s="6">
        <v>6484</v>
      </c>
      <c r="H263" s="11">
        <f t="shared" si="69"/>
        <v>8403</v>
      </c>
    </row>
    <row r="264" spans="1:8" x14ac:dyDescent="0.2">
      <c r="A264" s="15"/>
      <c r="B264" s="3" t="s">
        <v>1</v>
      </c>
      <c r="C264" s="6">
        <v>31456</v>
      </c>
      <c r="D264" s="6">
        <v>226</v>
      </c>
      <c r="E264" s="6">
        <v>130</v>
      </c>
      <c r="F264" s="6">
        <v>483</v>
      </c>
      <c r="G264" s="6">
        <v>5106</v>
      </c>
      <c r="H264" s="11">
        <f t="shared" si="69"/>
        <v>5945</v>
      </c>
    </row>
    <row r="265" spans="1:8" x14ac:dyDescent="0.2">
      <c r="A265" s="15"/>
      <c r="B265" s="3" t="s">
        <v>2</v>
      </c>
      <c r="C265" s="8">
        <v>33354</v>
      </c>
      <c r="D265" s="8">
        <v>311</v>
      </c>
      <c r="E265" s="8">
        <v>209</v>
      </c>
      <c r="F265" s="8">
        <v>515</v>
      </c>
      <c r="G265" s="8">
        <v>5896</v>
      </c>
      <c r="H265" s="11">
        <f t="shared" si="69"/>
        <v>6931</v>
      </c>
    </row>
    <row r="266" spans="1:8" x14ac:dyDescent="0.2">
      <c r="A266" s="15"/>
      <c r="B266" s="3" t="s">
        <v>3</v>
      </c>
      <c r="C266" s="8">
        <v>39275</v>
      </c>
      <c r="D266" s="8">
        <v>473</v>
      </c>
      <c r="E266" s="8">
        <v>272</v>
      </c>
      <c r="F266" s="8">
        <v>600</v>
      </c>
      <c r="G266" s="8">
        <v>5515</v>
      </c>
      <c r="H266" s="11">
        <f t="shared" si="69"/>
        <v>6860</v>
      </c>
    </row>
    <row r="267" spans="1:8" x14ac:dyDescent="0.2">
      <c r="A267" s="15"/>
      <c r="B267" s="3" t="s">
        <v>4</v>
      </c>
      <c r="C267" s="8">
        <v>32468</v>
      </c>
      <c r="D267" s="8">
        <v>463</v>
      </c>
      <c r="E267" s="8">
        <v>321</v>
      </c>
      <c r="F267" s="8">
        <v>577</v>
      </c>
      <c r="G267" s="8">
        <v>5129</v>
      </c>
      <c r="H267" s="11">
        <f t="shared" si="69"/>
        <v>6490</v>
      </c>
    </row>
    <row r="268" spans="1:8" x14ac:dyDescent="0.2">
      <c r="A268" s="15"/>
      <c r="B268" s="3" t="s">
        <v>5</v>
      </c>
      <c r="C268" s="8">
        <v>31220</v>
      </c>
      <c r="D268" s="8">
        <v>416</v>
      </c>
      <c r="E268" s="8">
        <v>536</v>
      </c>
      <c r="F268" s="8">
        <v>654</v>
      </c>
      <c r="G268" s="8">
        <v>4867</v>
      </c>
      <c r="H268" s="11">
        <f t="shared" si="69"/>
        <v>6473</v>
      </c>
    </row>
    <row r="269" spans="1:8" x14ac:dyDescent="0.2">
      <c r="A269" s="15"/>
      <c r="B269" s="3" t="s">
        <v>6</v>
      </c>
      <c r="C269" s="8">
        <v>44846</v>
      </c>
      <c r="D269" s="8">
        <v>457</v>
      </c>
      <c r="E269" s="8">
        <v>828</v>
      </c>
      <c r="F269" s="8">
        <v>826</v>
      </c>
      <c r="G269" s="8">
        <v>4911</v>
      </c>
      <c r="H269" s="11">
        <f t="shared" si="69"/>
        <v>7022</v>
      </c>
    </row>
    <row r="270" spans="1:8" x14ac:dyDescent="0.2">
      <c r="A270" s="15"/>
      <c r="B270" s="3" t="s">
        <v>7</v>
      </c>
      <c r="C270" s="8">
        <v>36766</v>
      </c>
      <c r="D270" s="8">
        <v>232</v>
      </c>
      <c r="E270" s="8">
        <v>534</v>
      </c>
      <c r="F270" s="8">
        <v>486</v>
      </c>
      <c r="G270" s="8">
        <v>3365</v>
      </c>
      <c r="H270" s="11">
        <f t="shared" si="69"/>
        <v>4617</v>
      </c>
    </row>
    <row r="271" spans="1:8" x14ac:dyDescent="0.2">
      <c r="A271" s="15"/>
      <c r="B271" s="3" t="s">
        <v>8</v>
      </c>
      <c r="C271" s="8">
        <v>40848</v>
      </c>
      <c r="D271" s="8">
        <v>524</v>
      </c>
      <c r="E271" s="8">
        <v>503</v>
      </c>
      <c r="F271" s="8">
        <v>711</v>
      </c>
      <c r="G271" s="8">
        <v>6025</v>
      </c>
      <c r="H271" s="11">
        <f t="shared" si="69"/>
        <v>7763</v>
      </c>
    </row>
    <row r="272" spans="1:8" x14ac:dyDescent="0.2">
      <c r="A272" s="15"/>
      <c r="B272" s="3" t="s">
        <v>9</v>
      </c>
      <c r="C272" s="8">
        <v>52966</v>
      </c>
      <c r="D272" s="8">
        <v>885</v>
      </c>
      <c r="E272" s="8">
        <v>1178</v>
      </c>
      <c r="F272" s="8">
        <v>1055</v>
      </c>
      <c r="G272" s="8">
        <v>6332</v>
      </c>
      <c r="H272" s="11">
        <f t="shared" si="69"/>
        <v>9450</v>
      </c>
    </row>
    <row r="273" spans="1:8" x14ac:dyDescent="0.2">
      <c r="A273" s="15"/>
      <c r="B273" s="3" t="s">
        <v>10</v>
      </c>
      <c r="C273" s="8">
        <v>43423</v>
      </c>
      <c r="D273" s="8">
        <v>803</v>
      </c>
      <c r="E273" s="8">
        <v>1839</v>
      </c>
      <c r="F273" s="8">
        <v>863</v>
      </c>
      <c r="G273" s="8">
        <v>5516</v>
      </c>
      <c r="H273" s="11">
        <f t="shared" si="69"/>
        <v>9021</v>
      </c>
    </row>
    <row r="274" spans="1:8" x14ac:dyDescent="0.2">
      <c r="A274" s="15"/>
      <c r="B274" s="3" t="s">
        <v>11</v>
      </c>
      <c r="C274" s="8">
        <v>67498</v>
      </c>
      <c r="D274" s="8">
        <v>589</v>
      </c>
      <c r="E274" s="8">
        <v>2840</v>
      </c>
      <c r="F274" s="8">
        <v>1379</v>
      </c>
      <c r="G274" s="8">
        <v>4716</v>
      </c>
      <c r="H274" s="11">
        <f t="shared" si="69"/>
        <v>9524</v>
      </c>
    </row>
    <row r="275" spans="1:8" x14ac:dyDescent="0.2">
      <c r="A275" s="21">
        <v>2019</v>
      </c>
      <c r="B275" s="2" t="s">
        <v>0</v>
      </c>
      <c r="C275" s="7">
        <v>116547</v>
      </c>
      <c r="D275" s="7">
        <v>818</v>
      </c>
      <c r="E275" s="7">
        <v>1977</v>
      </c>
      <c r="F275" s="7">
        <v>3483</v>
      </c>
      <c r="G275" s="7">
        <v>6678</v>
      </c>
      <c r="H275" s="11">
        <f t="shared" si="69"/>
        <v>12956</v>
      </c>
    </row>
    <row r="276" spans="1:8" x14ac:dyDescent="0.2">
      <c r="A276" s="22"/>
      <c r="B276" s="2" t="s">
        <v>1</v>
      </c>
      <c r="C276" s="7">
        <v>47069</v>
      </c>
      <c r="D276" s="7">
        <v>275</v>
      </c>
      <c r="E276" s="7">
        <v>818</v>
      </c>
      <c r="F276" s="7">
        <v>882</v>
      </c>
      <c r="G276" s="7">
        <v>5483</v>
      </c>
      <c r="H276" s="11">
        <f t="shared" si="69"/>
        <v>7458</v>
      </c>
    </row>
    <row r="277" spans="1:8" x14ac:dyDescent="0.2">
      <c r="A277" s="22"/>
      <c r="B277" s="2" t="s">
        <v>2</v>
      </c>
      <c r="C277" s="7">
        <v>48361</v>
      </c>
      <c r="D277" s="7">
        <v>324</v>
      </c>
      <c r="E277" s="7">
        <v>875</v>
      </c>
      <c r="F277" s="7">
        <v>772</v>
      </c>
      <c r="G277" s="7">
        <v>6760</v>
      </c>
      <c r="H277" s="11">
        <f t="shared" si="69"/>
        <v>8731</v>
      </c>
    </row>
    <row r="278" spans="1:8" x14ac:dyDescent="0.2">
      <c r="A278" s="22"/>
      <c r="B278" s="2" t="s">
        <v>3</v>
      </c>
      <c r="C278" s="7">
        <v>47514</v>
      </c>
      <c r="D278" s="7">
        <v>477</v>
      </c>
      <c r="E278" s="7">
        <v>677</v>
      </c>
      <c r="F278" s="7">
        <v>894</v>
      </c>
      <c r="G278" s="7">
        <v>6546</v>
      </c>
      <c r="H278" s="11">
        <f t="shared" si="69"/>
        <v>8594</v>
      </c>
    </row>
    <row r="281" spans="1:8" ht="14.1" customHeight="1" x14ac:dyDescent="0.2">
      <c r="C281" s="16" t="s">
        <v>22</v>
      </c>
      <c r="D281" s="16" t="s">
        <v>23</v>
      </c>
      <c r="E281" s="16" t="s">
        <v>24</v>
      </c>
    </row>
    <row r="282" spans="1:8" x14ac:dyDescent="0.2">
      <c r="C282" s="17"/>
      <c r="D282" s="17"/>
      <c r="E282" s="17"/>
    </row>
    <row r="283" spans="1:8" x14ac:dyDescent="0.2">
      <c r="A283" s="15">
        <v>2014</v>
      </c>
      <c r="B283" s="3" t="s">
        <v>0</v>
      </c>
      <c r="C283" s="6">
        <f>C138+C215+D215+E215+F215+G215</f>
        <v>74347</v>
      </c>
      <c r="D283" s="6">
        <f>C138</f>
        <v>13801</v>
      </c>
      <c r="E283" s="6">
        <f>C215+D215+E215+F215+G215</f>
        <v>60546</v>
      </c>
    </row>
    <row r="284" spans="1:8" x14ac:dyDescent="0.2">
      <c r="A284" s="15"/>
      <c r="B284" s="3" t="s">
        <v>1</v>
      </c>
      <c r="C284" s="6">
        <f t="shared" ref="C284:C342" si="70">C139+C216+D216+E216+F216+G216</f>
        <v>8016</v>
      </c>
      <c r="D284" s="6">
        <f t="shared" ref="D284:D342" si="71">C139</f>
        <v>-22614</v>
      </c>
      <c r="E284" s="6">
        <f t="shared" ref="E284:E342" si="72">C216+D216+E216+F216+G216</f>
        <v>30630</v>
      </c>
    </row>
    <row r="285" spans="1:8" x14ac:dyDescent="0.2">
      <c r="A285" s="15"/>
      <c r="B285" s="3" t="s">
        <v>2</v>
      </c>
      <c r="C285" s="6">
        <f t="shared" si="70"/>
        <v>412</v>
      </c>
      <c r="D285" s="6">
        <f t="shared" si="71"/>
        <v>-31506</v>
      </c>
      <c r="E285" s="6">
        <f t="shared" si="72"/>
        <v>31918</v>
      </c>
    </row>
    <row r="286" spans="1:8" x14ac:dyDescent="0.2">
      <c r="A286" s="15"/>
      <c r="B286" s="3" t="s">
        <v>3</v>
      </c>
      <c r="C286" s="6">
        <f t="shared" si="70"/>
        <v>22105</v>
      </c>
      <c r="D286" s="6">
        <f t="shared" si="71"/>
        <v>-8593</v>
      </c>
      <c r="E286" s="6">
        <f t="shared" si="72"/>
        <v>30698</v>
      </c>
    </row>
    <row r="287" spans="1:8" x14ac:dyDescent="0.2">
      <c r="A287" s="15"/>
      <c r="B287" s="3" t="s">
        <v>4</v>
      </c>
      <c r="C287" s="6">
        <f t="shared" si="70"/>
        <v>13691</v>
      </c>
      <c r="D287" s="6">
        <f t="shared" si="71"/>
        <v>-17931</v>
      </c>
      <c r="E287" s="6">
        <f t="shared" si="72"/>
        <v>31622</v>
      </c>
    </row>
    <row r="288" spans="1:8" x14ac:dyDescent="0.2">
      <c r="A288" s="15"/>
      <c r="B288" s="3" t="s">
        <v>5</v>
      </c>
      <c r="C288" s="6">
        <f t="shared" si="70"/>
        <v>-1684</v>
      </c>
      <c r="D288" s="6">
        <f t="shared" si="71"/>
        <v>-33079</v>
      </c>
      <c r="E288" s="6">
        <f t="shared" si="72"/>
        <v>31395</v>
      </c>
    </row>
    <row r="289" spans="1:5" x14ac:dyDescent="0.2">
      <c r="A289" s="15"/>
      <c r="B289" s="3" t="s">
        <v>6</v>
      </c>
      <c r="C289" s="6">
        <f t="shared" si="70"/>
        <v>3903</v>
      </c>
      <c r="D289" s="6">
        <f t="shared" si="71"/>
        <v>-29219</v>
      </c>
      <c r="E289" s="6">
        <f t="shared" si="72"/>
        <v>33122</v>
      </c>
    </row>
    <row r="290" spans="1:5" x14ac:dyDescent="0.2">
      <c r="A290" s="15"/>
      <c r="B290" s="3" t="s">
        <v>7</v>
      </c>
      <c r="C290" s="6">
        <f t="shared" si="70"/>
        <v>-27784</v>
      </c>
      <c r="D290" s="6">
        <f t="shared" si="71"/>
        <v>-51907</v>
      </c>
      <c r="E290" s="6">
        <f t="shared" si="72"/>
        <v>24123</v>
      </c>
    </row>
    <row r="291" spans="1:5" x14ac:dyDescent="0.2">
      <c r="A291" s="15"/>
      <c r="B291" s="3" t="s">
        <v>8</v>
      </c>
      <c r="C291" s="6">
        <f t="shared" si="70"/>
        <v>1177</v>
      </c>
      <c r="D291" s="6">
        <f t="shared" si="71"/>
        <v>-30231</v>
      </c>
      <c r="E291" s="6">
        <f t="shared" si="72"/>
        <v>31408</v>
      </c>
    </row>
    <row r="292" spans="1:5" x14ac:dyDescent="0.2">
      <c r="A292" s="15"/>
      <c r="B292" s="3" t="s">
        <v>9</v>
      </c>
      <c r="C292" s="6">
        <f t="shared" si="70"/>
        <v>-4302</v>
      </c>
      <c r="D292" s="6">
        <f t="shared" si="71"/>
        <v>-38837</v>
      </c>
      <c r="E292" s="6">
        <f t="shared" si="72"/>
        <v>34535</v>
      </c>
    </row>
    <row r="293" spans="1:5" x14ac:dyDescent="0.2">
      <c r="A293" s="15"/>
      <c r="B293" s="3" t="s">
        <v>10</v>
      </c>
      <c r="C293" s="6">
        <f t="shared" si="70"/>
        <v>-18693</v>
      </c>
      <c r="D293" s="6">
        <f t="shared" si="71"/>
        <v>-44103</v>
      </c>
      <c r="E293" s="6">
        <f t="shared" si="72"/>
        <v>25410</v>
      </c>
    </row>
    <row r="294" spans="1:5" x14ac:dyDescent="0.2">
      <c r="A294" s="15"/>
      <c r="B294" s="3" t="s">
        <v>11</v>
      </c>
      <c r="C294" s="6">
        <f t="shared" si="70"/>
        <v>-120741</v>
      </c>
      <c r="D294" s="6">
        <f t="shared" si="71"/>
        <v>-147156</v>
      </c>
      <c r="E294" s="6">
        <f t="shared" si="72"/>
        <v>26415</v>
      </c>
    </row>
    <row r="295" spans="1:5" x14ac:dyDescent="0.2">
      <c r="A295" s="13">
        <v>2015</v>
      </c>
      <c r="B295" s="2" t="s">
        <v>0</v>
      </c>
      <c r="C295" s="7">
        <f t="shared" si="70"/>
        <v>84139</v>
      </c>
      <c r="D295" s="7">
        <f t="shared" si="71"/>
        <v>36671</v>
      </c>
      <c r="E295" s="7">
        <f t="shared" si="72"/>
        <v>47468</v>
      </c>
    </row>
    <row r="296" spans="1:5" x14ac:dyDescent="0.2">
      <c r="A296" s="13"/>
      <c r="B296" s="2" t="s">
        <v>1</v>
      </c>
      <c r="C296" s="7">
        <f t="shared" si="70"/>
        <v>51919</v>
      </c>
      <c r="D296" s="7">
        <f t="shared" si="71"/>
        <v>17937</v>
      </c>
      <c r="E296" s="7">
        <f t="shared" si="72"/>
        <v>33982</v>
      </c>
    </row>
    <row r="297" spans="1:5" x14ac:dyDescent="0.2">
      <c r="A297" s="13"/>
      <c r="B297" s="2" t="s">
        <v>2</v>
      </c>
      <c r="C297" s="7">
        <f t="shared" si="70"/>
        <v>80386</v>
      </c>
      <c r="D297" s="7">
        <f t="shared" si="71"/>
        <v>31926</v>
      </c>
      <c r="E297" s="7">
        <f t="shared" si="72"/>
        <v>48460</v>
      </c>
    </row>
    <row r="298" spans="1:5" x14ac:dyDescent="0.2">
      <c r="A298" s="13"/>
      <c r="B298" s="2" t="s">
        <v>3</v>
      </c>
      <c r="C298" s="7">
        <f t="shared" si="70"/>
        <v>99946</v>
      </c>
      <c r="D298" s="7">
        <f t="shared" si="71"/>
        <v>48245</v>
      </c>
      <c r="E298" s="7">
        <f t="shared" si="72"/>
        <v>51701</v>
      </c>
    </row>
    <row r="299" spans="1:5" x14ac:dyDescent="0.2">
      <c r="A299" s="13"/>
      <c r="B299" s="2" t="s">
        <v>4</v>
      </c>
      <c r="C299" s="7">
        <f t="shared" si="70"/>
        <v>46850</v>
      </c>
      <c r="D299" s="7">
        <f t="shared" si="71"/>
        <v>3178</v>
      </c>
      <c r="E299" s="7">
        <f t="shared" si="72"/>
        <v>43672</v>
      </c>
    </row>
    <row r="300" spans="1:5" x14ac:dyDescent="0.2">
      <c r="A300" s="13"/>
      <c r="B300" s="2" t="s">
        <v>5</v>
      </c>
      <c r="C300" s="7">
        <f t="shared" si="70"/>
        <v>30674</v>
      </c>
      <c r="D300" s="7">
        <f t="shared" si="71"/>
        <v>-8238</v>
      </c>
      <c r="E300" s="7">
        <f t="shared" si="72"/>
        <v>38912</v>
      </c>
    </row>
    <row r="301" spans="1:5" x14ac:dyDescent="0.2">
      <c r="A301" s="13"/>
      <c r="B301" s="2" t="s">
        <v>6</v>
      </c>
      <c r="C301" s="7">
        <f t="shared" si="70"/>
        <v>45369</v>
      </c>
      <c r="D301" s="7">
        <f t="shared" si="71"/>
        <v>2562</v>
      </c>
      <c r="E301" s="7">
        <f t="shared" si="72"/>
        <v>42807</v>
      </c>
    </row>
    <row r="302" spans="1:5" x14ac:dyDescent="0.2">
      <c r="A302" s="13"/>
      <c r="B302" s="2" t="s">
        <v>7</v>
      </c>
      <c r="C302" s="7">
        <f t="shared" si="70"/>
        <v>-2299</v>
      </c>
      <c r="D302" s="7">
        <f t="shared" si="71"/>
        <v>-33811</v>
      </c>
      <c r="E302" s="7">
        <f t="shared" si="72"/>
        <v>31512</v>
      </c>
    </row>
    <row r="303" spans="1:5" x14ac:dyDescent="0.2">
      <c r="A303" s="13"/>
      <c r="B303" s="2" t="s">
        <v>8</v>
      </c>
      <c r="C303" s="7">
        <f t="shared" si="70"/>
        <v>51376</v>
      </c>
      <c r="D303" s="7">
        <f t="shared" si="71"/>
        <v>10661</v>
      </c>
      <c r="E303" s="7">
        <f t="shared" si="72"/>
        <v>40715</v>
      </c>
    </row>
    <row r="304" spans="1:5" x14ac:dyDescent="0.2">
      <c r="A304" s="13"/>
      <c r="B304" s="2" t="s">
        <v>9</v>
      </c>
      <c r="C304" s="7">
        <f t="shared" si="70"/>
        <v>64120</v>
      </c>
      <c r="D304" s="7">
        <f t="shared" si="71"/>
        <v>11939</v>
      </c>
      <c r="E304" s="7">
        <f t="shared" si="72"/>
        <v>52181</v>
      </c>
    </row>
    <row r="305" spans="1:5" x14ac:dyDescent="0.2">
      <c r="A305" s="13"/>
      <c r="B305" s="2" t="s">
        <v>10</v>
      </c>
      <c r="C305" s="7">
        <f t="shared" si="70"/>
        <v>67319</v>
      </c>
      <c r="D305" s="7">
        <f t="shared" si="71"/>
        <v>16373</v>
      </c>
      <c r="E305" s="7">
        <f t="shared" si="72"/>
        <v>50946</v>
      </c>
    </row>
    <row r="306" spans="1:5" x14ac:dyDescent="0.2">
      <c r="A306" s="13"/>
      <c r="B306" s="2" t="s">
        <v>11</v>
      </c>
      <c r="C306" s="7">
        <f t="shared" si="70"/>
        <v>264792</v>
      </c>
      <c r="D306" s="7">
        <f t="shared" si="71"/>
        <v>112884</v>
      </c>
      <c r="E306" s="7">
        <f t="shared" si="72"/>
        <v>151908</v>
      </c>
    </row>
    <row r="307" spans="1:5" x14ac:dyDescent="0.2">
      <c r="A307" s="15">
        <v>2016</v>
      </c>
      <c r="B307" s="3" t="s">
        <v>0</v>
      </c>
      <c r="C307" s="6">
        <f t="shared" si="70"/>
        <v>29513</v>
      </c>
      <c r="D307" s="6">
        <f t="shared" si="71"/>
        <v>-10591</v>
      </c>
      <c r="E307" s="6">
        <f t="shared" si="72"/>
        <v>40104</v>
      </c>
    </row>
    <row r="308" spans="1:5" x14ac:dyDescent="0.2">
      <c r="A308" s="15"/>
      <c r="B308" s="3" t="s">
        <v>1</v>
      </c>
      <c r="C308" s="6">
        <f t="shared" si="70"/>
        <v>713</v>
      </c>
      <c r="D308" s="6">
        <f t="shared" si="71"/>
        <v>-24945</v>
      </c>
      <c r="E308" s="6">
        <f t="shared" si="72"/>
        <v>25658</v>
      </c>
    </row>
    <row r="309" spans="1:5" x14ac:dyDescent="0.2">
      <c r="A309" s="15"/>
      <c r="B309" s="3" t="s">
        <v>2</v>
      </c>
      <c r="C309" s="6">
        <f t="shared" si="70"/>
        <v>10958</v>
      </c>
      <c r="D309" s="6">
        <f t="shared" si="71"/>
        <v>-14888</v>
      </c>
      <c r="E309" s="6">
        <f t="shared" si="72"/>
        <v>25846</v>
      </c>
    </row>
    <row r="310" spans="1:5" x14ac:dyDescent="0.2">
      <c r="A310" s="15"/>
      <c r="B310" s="3" t="s">
        <v>3</v>
      </c>
      <c r="C310" s="6">
        <f t="shared" si="70"/>
        <v>17683</v>
      </c>
      <c r="D310" s="6">
        <f t="shared" si="71"/>
        <v>-11876</v>
      </c>
      <c r="E310" s="6">
        <f t="shared" si="72"/>
        <v>29559</v>
      </c>
    </row>
    <row r="311" spans="1:5" x14ac:dyDescent="0.2">
      <c r="A311" s="15"/>
      <c r="B311" s="3" t="s">
        <v>4</v>
      </c>
      <c r="C311" s="6">
        <f t="shared" si="70"/>
        <v>7955</v>
      </c>
      <c r="D311" s="6">
        <f t="shared" si="71"/>
        <v>-19344</v>
      </c>
      <c r="E311" s="6">
        <f t="shared" si="72"/>
        <v>27299</v>
      </c>
    </row>
    <row r="312" spans="1:5" x14ac:dyDescent="0.2">
      <c r="A312" s="15"/>
      <c r="B312" s="3" t="s">
        <v>5</v>
      </c>
      <c r="C312" s="6">
        <f t="shared" si="70"/>
        <v>-12158</v>
      </c>
      <c r="D312" s="6">
        <f t="shared" si="71"/>
        <v>-38851</v>
      </c>
      <c r="E312" s="6">
        <f t="shared" si="72"/>
        <v>26693</v>
      </c>
    </row>
    <row r="313" spans="1:5" x14ac:dyDescent="0.2">
      <c r="A313" s="15"/>
      <c r="B313" s="3" t="s">
        <v>6</v>
      </c>
      <c r="C313" s="6">
        <f t="shared" si="70"/>
        <v>-1885</v>
      </c>
      <c r="D313" s="6">
        <f t="shared" si="71"/>
        <v>-34848</v>
      </c>
      <c r="E313" s="6">
        <f t="shared" si="72"/>
        <v>32963</v>
      </c>
    </row>
    <row r="314" spans="1:5" x14ac:dyDescent="0.2">
      <c r="A314" s="15"/>
      <c r="B314" s="3" t="s">
        <v>7</v>
      </c>
      <c r="C314" s="6">
        <f t="shared" si="70"/>
        <v>-27277</v>
      </c>
      <c r="D314" s="6">
        <f t="shared" si="71"/>
        <v>-50828</v>
      </c>
      <c r="E314" s="6">
        <f t="shared" si="72"/>
        <v>23551</v>
      </c>
    </row>
    <row r="315" spans="1:5" x14ac:dyDescent="0.2">
      <c r="A315" s="15"/>
      <c r="B315" s="3" t="s">
        <v>8</v>
      </c>
      <c r="C315" s="6">
        <f t="shared" si="70"/>
        <v>-6657</v>
      </c>
      <c r="D315" s="6">
        <f t="shared" si="71"/>
        <v>-38410</v>
      </c>
      <c r="E315" s="6">
        <f t="shared" si="72"/>
        <v>31753</v>
      </c>
    </row>
    <row r="316" spans="1:5" x14ac:dyDescent="0.2">
      <c r="A316" s="15"/>
      <c r="B316" s="3" t="s">
        <v>9</v>
      </c>
      <c r="C316" s="6">
        <f t="shared" si="70"/>
        <v>13159</v>
      </c>
      <c r="D316" s="6">
        <f t="shared" si="71"/>
        <v>-25518</v>
      </c>
      <c r="E316" s="6">
        <f t="shared" si="72"/>
        <v>38677</v>
      </c>
    </row>
    <row r="317" spans="1:5" x14ac:dyDescent="0.2">
      <c r="A317" s="15"/>
      <c r="B317" s="3" t="s">
        <v>10</v>
      </c>
      <c r="C317" s="6">
        <f t="shared" si="70"/>
        <v>1699</v>
      </c>
      <c r="D317" s="6">
        <f t="shared" si="71"/>
        <v>-30675</v>
      </c>
      <c r="E317" s="6">
        <f t="shared" si="72"/>
        <v>32374</v>
      </c>
    </row>
    <row r="318" spans="1:5" x14ac:dyDescent="0.2">
      <c r="A318" s="15"/>
      <c r="B318" s="3" t="s">
        <v>11</v>
      </c>
      <c r="C318" s="6">
        <f t="shared" si="70"/>
        <v>8001</v>
      </c>
      <c r="D318" s="6">
        <f t="shared" si="71"/>
        <v>-90391</v>
      </c>
      <c r="E318" s="6">
        <f t="shared" si="72"/>
        <v>98392</v>
      </c>
    </row>
    <row r="319" spans="1:5" x14ac:dyDescent="0.2">
      <c r="A319" s="13">
        <v>2017</v>
      </c>
      <c r="B319" s="2" t="s">
        <v>0</v>
      </c>
      <c r="C319" s="7">
        <f t="shared" si="70"/>
        <v>28116</v>
      </c>
      <c r="D319" s="7">
        <f t="shared" si="71"/>
        <v>-9821</v>
      </c>
      <c r="E319" s="7">
        <f t="shared" si="72"/>
        <v>37937</v>
      </c>
    </row>
    <row r="320" spans="1:5" x14ac:dyDescent="0.2">
      <c r="A320" s="13"/>
      <c r="B320" s="2" t="s">
        <v>1</v>
      </c>
      <c r="C320" s="7">
        <f t="shared" si="70"/>
        <v>-7223</v>
      </c>
      <c r="D320" s="7">
        <f t="shared" si="71"/>
        <v>-31006</v>
      </c>
      <c r="E320" s="7">
        <f t="shared" si="72"/>
        <v>23783</v>
      </c>
    </row>
    <row r="321" spans="1:5" x14ac:dyDescent="0.2">
      <c r="A321" s="13"/>
      <c r="B321" s="2" t="s">
        <v>2</v>
      </c>
      <c r="C321" s="7">
        <f t="shared" si="70"/>
        <v>-4771</v>
      </c>
      <c r="D321" s="7">
        <f t="shared" si="71"/>
        <v>-34117</v>
      </c>
      <c r="E321" s="7">
        <f t="shared" si="72"/>
        <v>29346</v>
      </c>
    </row>
    <row r="322" spans="1:5" x14ac:dyDescent="0.2">
      <c r="A322" s="13"/>
      <c r="B322" s="2" t="s">
        <v>3</v>
      </c>
      <c r="C322" s="7">
        <f t="shared" si="70"/>
        <v>19780</v>
      </c>
      <c r="D322" s="7">
        <f t="shared" si="71"/>
        <v>-13254</v>
      </c>
      <c r="E322" s="7">
        <f t="shared" si="72"/>
        <v>33034</v>
      </c>
    </row>
    <row r="323" spans="1:5" x14ac:dyDescent="0.2">
      <c r="A323" s="13"/>
      <c r="B323" s="2" t="s">
        <v>4</v>
      </c>
      <c r="C323" s="7">
        <f t="shared" si="70"/>
        <v>1771</v>
      </c>
      <c r="D323" s="7">
        <f t="shared" si="71"/>
        <v>-27143</v>
      </c>
      <c r="E323" s="7">
        <f t="shared" si="72"/>
        <v>28914</v>
      </c>
    </row>
    <row r="324" spans="1:5" x14ac:dyDescent="0.2">
      <c r="A324" s="13"/>
      <c r="B324" s="2" t="s">
        <v>5</v>
      </c>
      <c r="C324" s="7">
        <f t="shared" si="70"/>
        <v>-15004</v>
      </c>
      <c r="D324" s="7">
        <f t="shared" si="71"/>
        <v>-45103</v>
      </c>
      <c r="E324" s="7">
        <f t="shared" si="72"/>
        <v>30099</v>
      </c>
    </row>
    <row r="325" spans="1:5" x14ac:dyDescent="0.2">
      <c r="A325" s="13"/>
      <c r="B325" s="2" t="s">
        <v>6</v>
      </c>
      <c r="C325" s="7">
        <f t="shared" si="70"/>
        <v>-5899</v>
      </c>
      <c r="D325" s="7">
        <f t="shared" si="71"/>
        <v>-40010</v>
      </c>
      <c r="E325" s="7">
        <f t="shared" si="72"/>
        <v>34111</v>
      </c>
    </row>
    <row r="326" spans="1:5" x14ac:dyDescent="0.2">
      <c r="A326" s="13"/>
      <c r="B326" s="2" t="s">
        <v>7</v>
      </c>
      <c r="C326" s="7">
        <f t="shared" si="70"/>
        <v>-32131</v>
      </c>
      <c r="D326" s="7">
        <f t="shared" si="71"/>
        <v>-56048</v>
      </c>
      <c r="E326" s="7">
        <f t="shared" si="72"/>
        <v>23917</v>
      </c>
    </row>
    <row r="327" spans="1:5" x14ac:dyDescent="0.2">
      <c r="A327" s="13"/>
      <c r="B327" s="2" t="s">
        <v>8</v>
      </c>
      <c r="C327" s="7">
        <f t="shared" si="70"/>
        <v>-13511</v>
      </c>
      <c r="D327" s="7">
        <f t="shared" si="71"/>
        <v>-45530</v>
      </c>
      <c r="E327" s="7">
        <f t="shared" si="72"/>
        <v>32019</v>
      </c>
    </row>
    <row r="328" spans="1:5" x14ac:dyDescent="0.2">
      <c r="A328" s="13"/>
      <c r="B328" s="2" t="s">
        <v>9</v>
      </c>
      <c r="C328" s="7">
        <f t="shared" si="70"/>
        <v>-2350</v>
      </c>
      <c r="D328" s="7">
        <f t="shared" si="71"/>
        <v>-39771</v>
      </c>
      <c r="E328" s="7">
        <f t="shared" si="72"/>
        <v>37421</v>
      </c>
    </row>
    <row r="329" spans="1:5" x14ac:dyDescent="0.2">
      <c r="A329" s="13"/>
      <c r="B329" s="2" t="s">
        <v>10</v>
      </c>
      <c r="C329" s="7">
        <f t="shared" si="70"/>
        <v>-13201</v>
      </c>
      <c r="D329" s="7">
        <f t="shared" si="71"/>
        <v>-40637</v>
      </c>
      <c r="E329" s="7">
        <f t="shared" si="72"/>
        <v>27436</v>
      </c>
    </row>
    <row r="330" spans="1:5" x14ac:dyDescent="0.2">
      <c r="A330" s="13"/>
      <c r="B330" s="2" t="s">
        <v>11</v>
      </c>
      <c r="C330" s="7">
        <f t="shared" si="70"/>
        <v>-96625</v>
      </c>
      <c r="D330" s="7">
        <f t="shared" si="71"/>
        <v>-130950</v>
      </c>
      <c r="E330" s="7">
        <f t="shared" si="72"/>
        <v>34325</v>
      </c>
    </row>
    <row r="331" spans="1:5" x14ac:dyDescent="0.2">
      <c r="A331" s="15">
        <v>2018</v>
      </c>
      <c r="B331" s="3" t="s">
        <v>0</v>
      </c>
      <c r="C331" s="6">
        <f t="shared" si="70"/>
        <v>78561</v>
      </c>
      <c r="D331" s="6">
        <f t="shared" si="71"/>
        <v>14141</v>
      </c>
      <c r="E331" s="6">
        <f t="shared" si="72"/>
        <v>64420</v>
      </c>
    </row>
    <row r="332" spans="1:5" x14ac:dyDescent="0.2">
      <c r="A332" s="15"/>
      <c r="B332" s="3" t="s">
        <v>1</v>
      </c>
      <c r="C332" s="6">
        <f t="shared" si="70"/>
        <v>19169</v>
      </c>
      <c r="D332" s="6">
        <f t="shared" si="71"/>
        <v>-18232</v>
      </c>
      <c r="E332" s="6">
        <f t="shared" si="72"/>
        <v>37401</v>
      </c>
    </row>
    <row r="333" spans="1:5" x14ac:dyDescent="0.2">
      <c r="A333" s="15"/>
      <c r="B333" s="3" t="s">
        <v>2</v>
      </c>
      <c r="C333" s="8">
        <f t="shared" si="70"/>
        <v>12157</v>
      </c>
      <c r="D333" s="8">
        <f t="shared" si="71"/>
        <v>-28128</v>
      </c>
      <c r="E333" s="8">
        <f t="shared" si="72"/>
        <v>40285</v>
      </c>
    </row>
    <row r="334" spans="1:5" x14ac:dyDescent="0.2">
      <c r="A334" s="15"/>
      <c r="B334" s="3" t="s">
        <v>3</v>
      </c>
      <c r="C334" s="8">
        <f t="shared" si="70"/>
        <v>34098</v>
      </c>
      <c r="D334" s="8">
        <f t="shared" si="71"/>
        <v>-12037</v>
      </c>
      <c r="E334" s="8">
        <f t="shared" si="72"/>
        <v>46135</v>
      </c>
    </row>
    <row r="335" spans="1:5" x14ac:dyDescent="0.2">
      <c r="A335" s="15"/>
      <c r="B335" s="3" t="s">
        <v>4</v>
      </c>
      <c r="C335" s="8">
        <f t="shared" si="70"/>
        <v>13974</v>
      </c>
      <c r="D335" s="8">
        <f t="shared" si="71"/>
        <v>-24984</v>
      </c>
      <c r="E335" s="8">
        <f t="shared" si="72"/>
        <v>38958</v>
      </c>
    </row>
    <row r="336" spans="1:5" x14ac:dyDescent="0.2">
      <c r="A336" s="15"/>
      <c r="B336" s="3" t="s">
        <v>5</v>
      </c>
      <c r="C336" s="8">
        <f t="shared" si="70"/>
        <v>-4539</v>
      </c>
      <c r="D336" s="8">
        <f t="shared" si="71"/>
        <v>-42232</v>
      </c>
      <c r="E336" s="8">
        <f t="shared" si="72"/>
        <v>37693</v>
      </c>
    </row>
    <row r="337" spans="1:5" x14ac:dyDescent="0.2">
      <c r="A337" s="15"/>
      <c r="B337" s="3" t="s">
        <v>6</v>
      </c>
      <c r="C337" s="8">
        <f t="shared" si="70"/>
        <v>19042</v>
      </c>
      <c r="D337" s="8">
        <f t="shared" si="71"/>
        <v>-32826</v>
      </c>
      <c r="E337" s="8">
        <f t="shared" si="72"/>
        <v>51868</v>
      </c>
    </row>
    <row r="338" spans="1:5" x14ac:dyDescent="0.2">
      <c r="A338" s="15"/>
      <c r="B338" s="3" t="s">
        <v>7</v>
      </c>
      <c r="C338" s="8">
        <f t="shared" si="70"/>
        <v>-6855</v>
      </c>
      <c r="D338" s="8">
        <f t="shared" si="71"/>
        <v>-48238</v>
      </c>
      <c r="E338" s="8">
        <f t="shared" si="72"/>
        <v>41383</v>
      </c>
    </row>
    <row r="339" spans="1:5" x14ac:dyDescent="0.2">
      <c r="A339" s="15"/>
      <c r="B339" s="3" t="s">
        <v>8</v>
      </c>
      <c r="C339" s="8">
        <f t="shared" si="70"/>
        <v>23470</v>
      </c>
      <c r="D339" s="8">
        <f t="shared" si="71"/>
        <v>-25141</v>
      </c>
      <c r="E339" s="8">
        <f t="shared" si="72"/>
        <v>48611</v>
      </c>
    </row>
    <row r="340" spans="1:5" x14ac:dyDescent="0.2">
      <c r="A340" s="15"/>
      <c r="B340" s="3" t="s">
        <v>9</v>
      </c>
      <c r="C340" s="8">
        <f t="shared" si="70"/>
        <v>39801</v>
      </c>
      <c r="D340" s="8">
        <f t="shared" si="71"/>
        <v>-22615</v>
      </c>
      <c r="E340" s="8">
        <f t="shared" si="72"/>
        <v>62416</v>
      </c>
    </row>
    <row r="341" spans="1:5" x14ac:dyDescent="0.2">
      <c r="A341" s="15"/>
      <c r="B341" s="3" t="s">
        <v>10</v>
      </c>
      <c r="C341" s="8">
        <f t="shared" si="70"/>
        <v>27368</v>
      </c>
      <c r="D341" s="8">
        <f t="shared" si="71"/>
        <v>-25076</v>
      </c>
      <c r="E341" s="8">
        <f t="shared" si="72"/>
        <v>52444</v>
      </c>
    </row>
    <row r="342" spans="1:5" x14ac:dyDescent="0.2">
      <c r="A342" s="15"/>
      <c r="B342" s="3" t="s">
        <v>11</v>
      </c>
      <c r="C342" s="8">
        <f t="shared" si="70"/>
        <v>-46866</v>
      </c>
      <c r="D342" s="8">
        <f t="shared" si="71"/>
        <v>-123888</v>
      </c>
      <c r="E342" s="8">
        <f t="shared" si="72"/>
        <v>77022</v>
      </c>
    </row>
    <row r="343" spans="1:5" x14ac:dyDescent="0.2">
      <c r="A343" s="18">
        <v>2019</v>
      </c>
      <c r="B343" s="2" t="s">
        <v>0</v>
      </c>
      <c r="C343" s="9">
        <f t="shared" ref="C343:C346" si="73">C198+C275+D275+E275+F275+G275</f>
        <v>177761</v>
      </c>
      <c r="D343" s="9">
        <f t="shared" ref="D343:D346" si="74">C198</f>
        <v>48258</v>
      </c>
      <c r="E343" s="9">
        <f t="shared" ref="E343:E346" si="75">C275+D275+E275+F275+G275</f>
        <v>129503</v>
      </c>
    </row>
    <row r="344" spans="1:5" x14ac:dyDescent="0.2">
      <c r="A344" s="19"/>
      <c r="B344" s="2" t="s">
        <v>1</v>
      </c>
      <c r="C344" s="9">
        <f t="shared" si="73"/>
        <v>48441</v>
      </c>
      <c r="D344" s="9">
        <f t="shared" si="74"/>
        <v>-6086</v>
      </c>
      <c r="E344" s="9">
        <f t="shared" si="75"/>
        <v>54527</v>
      </c>
    </row>
    <row r="345" spans="1:5" x14ac:dyDescent="0.2">
      <c r="A345" s="19"/>
      <c r="B345" s="2" t="s">
        <v>2</v>
      </c>
      <c r="C345" s="9">
        <f t="shared" si="73"/>
        <v>28999</v>
      </c>
      <c r="D345" s="9">
        <f t="shared" si="74"/>
        <v>-28093</v>
      </c>
      <c r="E345" s="9">
        <f t="shared" si="75"/>
        <v>57092</v>
      </c>
    </row>
    <row r="346" spans="1:5" x14ac:dyDescent="0.2">
      <c r="A346" s="20"/>
      <c r="B346" s="2" t="s">
        <v>3</v>
      </c>
      <c r="C346" s="9">
        <f t="shared" si="73"/>
        <v>46027</v>
      </c>
      <c r="D346" s="9">
        <f t="shared" si="74"/>
        <v>-10081</v>
      </c>
      <c r="E346" s="9">
        <f t="shared" si="75"/>
        <v>56108</v>
      </c>
    </row>
    <row r="357" spans="1:14" ht="15" x14ac:dyDescent="0.25">
      <c r="C357" s="4" t="s">
        <v>29</v>
      </c>
      <c r="D357" s="4" t="s">
        <v>30</v>
      </c>
      <c r="E357" s="4" t="s">
        <v>31</v>
      </c>
      <c r="F357" s="4" t="s">
        <v>32</v>
      </c>
      <c r="G357" s="4" t="s">
        <v>33</v>
      </c>
      <c r="H357" s="4" t="s">
        <v>34</v>
      </c>
      <c r="I357" s="4" t="s">
        <v>35</v>
      </c>
      <c r="L357" s="4" t="s">
        <v>28</v>
      </c>
      <c r="M357" s="4" t="s">
        <v>23</v>
      </c>
      <c r="N357" s="4" t="s">
        <v>29</v>
      </c>
    </row>
    <row r="358" spans="1:14" x14ac:dyDescent="0.2">
      <c r="A358" s="15">
        <v>2014</v>
      </c>
      <c r="B358" s="3" t="s">
        <v>0</v>
      </c>
      <c r="C358" s="6">
        <f>SUM(C$138:C138)+SUM(E$283:E283)</f>
        <v>74347</v>
      </c>
      <c r="D358" s="6">
        <f>SUM(D$138:D138) - SUM(C$215:C215)</f>
        <v>21621</v>
      </c>
      <c r="E358" s="6">
        <f>F358+G358+H358+I358 - SUM(H$215:H215)</f>
        <v>43053</v>
      </c>
      <c r="F358" s="6">
        <f>SUM(F$138:F138)</f>
        <v>7863</v>
      </c>
      <c r="G358" s="6">
        <f>SUM(G$138:G138)</f>
        <v>-2920</v>
      </c>
      <c r="H358" s="6">
        <f>SUM(H$138:H138)</f>
        <v>49472</v>
      </c>
      <c r="I358" s="6">
        <f>SUM(I$138:I138)</f>
        <v>-1101</v>
      </c>
      <c r="J358" s="15">
        <v>2014</v>
      </c>
      <c r="K358" s="3" t="s">
        <v>0</v>
      </c>
      <c r="L358" s="12">
        <f xml:space="preserve"> SUM(E$283:E283)</f>
        <v>60546</v>
      </c>
      <c r="M358" s="12">
        <f t="shared" ref="M358:M389" si="76">C358-L358</f>
        <v>13801</v>
      </c>
      <c r="N358" s="12">
        <f>L358+M358</f>
        <v>74347</v>
      </c>
    </row>
    <row r="359" spans="1:14" x14ac:dyDescent="0.2">
      <c r="A359" s="15"/>
      <c r="B359" s="3" t="s">
        <v>1</v>
      </c>
      <c r="C359" s="6">
        <f>SUM(C$138:C139)+SUM(E$283:E284)</f>
        <v>82363</v>
      </c>
      <c r="D359" s="6">
        <f>SUM(D$138:D139) - SUM(C$215:C216)</f>
        <v>56476</v>
      </c>
      <c r="E359" s="6">
        <f>F359+G359+H359+I359 - SUM(H$215:H216)</f>
        <v>57874</v>
      </c>
      <c r="F359" s="6">
        <f>SUM(F$138:F139)</f>
        <v>14818</v>
      </c>
      <c r="G359" s="6">
        <f>SUM(G$138:G139)</f>
        <v>2243</v>
      </c>
      <c r="H359" s="6">
        <f>SUM(H$138:H139)</f>
        <v>54650</v>
      </c>
      <c r="I359" s="6">
        <f>SUM(I$138:I139)</f>
        <v>3221</v>
      </c>
      <c r="J359" s="15"/>
      <c r="K359" s="3" t="s">
        <v>1</v>
      </c>
      <c r="L359" s="12">
        <f xml:space="preserve"> SUM(E$283:E284)</f>
        <v>91176</v>
      </c>
      <c r="M359" s="12">
        <f t="shared" si="76"/>
        <v>-8813</v>
      </c>
      <c r="N359" s="12">
        <f t="shared" ref="N359:N421" si="77">L359+M359</f>
        <v>82363</v>
      </c>
    </row>
    <row r="360" spans="1:14" x14ac:dyDescent="0.2">
      <c r="A360" s="15"/>
      <c r="B360" s="3" t="s">
        <v>2</v>
      </c>
      <c r="C360" s="6">
        <f>SUM(C$138:C140)+SUM(E$283:E285)</f>
        <v>82775</v>
      </c>
      <c r="D360" s="6">
        <f>SUM(D$138:D140) - SUM(C$215:C217)</f>
        <v>85957</v>
      </c>
      <c r="E360" s="6">
        <f>F360+G360+H360+I360 - SUM(H$215:H217)</f>
        <v>62104</v>
      </c>
      <c r="F360" s="6">
        <f>SUM(F$138:F140)</f>
        <v>22539</v>
      </c>
      <c r="G360" s="6">
        <f>SUM(G$138:G140)</f>
        <v>1495</v>
      </c>
      <c r="H360" s="6">
        <f>SUM(H$138:H140)</f>
        <v>56284</v>
      </c>
      <c r="I360" s="6">
        <f>SUM(I$138:I140)</f>
        <v>5927</v>
      </c>
      <c r="J360" s="15"/>
      <c r="K360" s="3" t="s">
        <v>2</v>
      </c>
      <c r="L360" s="12">
        <f xml:space="preserve"> SUM(E$283:E285)</f>
        <v>123094</v>
      </c>
      <c r="M360" s="12">
        <f t="shared" si="76"/>
        <v>-40319</v>
      </c>
      <c r="N360" s="12">
        <f t="shared" si="77"/>
        <v>82775</v>
      </c>
    </row>
    <row r="361" spans="1:14" x14ac:dyDescent="0.2">
      <c r="A361" s="15"/>
      <c r="B361" s="3" t="s">
        <v>3</v>
      </c>
      <c r="C361" s="6">
        <f>SUM(C$138:C141)+SUM(E$283:E286)</f>
        <v>104880</v>
      </c>
      <c r="D361" s="6">
        <f>SUM(D$138:D141) - SUM(C$215:C218)</f>
        <v>137833</v>
      </c>
      <c r="E361" s="6">
        <f>F361+G361+H361+I361 - SUM(H$215:H218)</f>
        <v>122510</v>
      </c>
      <c r="F361" s="6">
        <f>SUM(F$138:F141)</f>
        <v>32297</v>
      </c>
      <c r="G361" s="6">
        <f>SUM(G$138:G141)</f>
        <v>46721</v>
      </c>
      <c r="H361" s="6">
        <f>SUM(H$138:H141)</f>
        <v>55813</v>
      </c>
      <c r="I361" s="6">
        <f>SUM(I$138:I141)</f>
        <v>18835</v>
      </c>
      <c r="J361" s="15"/>
      <c r="K361" s="3" t="s">
        <v>3</v>
      </c>
      <c r="L361" s="12">
        <f xml:space="preserve"> SUM(E$283:E286)</f>
        <v>153792</v>
      </c>
      <c r="M361" s="12">
        <f t="shared" si="76"/>
        <v>-48912</v>
      </c>
      <c r="N361" s="12">
        <f t="shared" si="77"/>
        <v>104880</v>
      </c>
    </row>
    <row r="362" spans="1:14" x14ac:dyDescent="0.2">
      <c r="A362" s="15"/>
      <c r="B362" s="3" t="s">
        <v>4</v>
      </c>
      <c r="C362" s="6">
        <f>SUM(C$138:C142)+SUM(E$283:E287)</f>
        <v>118571</v>
      </c>
      <c r="D362" s="6">
        <f>SUM(D$138:D142) - SUM(C$215:C219)</f>
        <v>181906</v>
      </c>
      <c r="E362" s="6">
        <f>F362+G362+H362+I362 - SUM(H$215:H219)</f>
        <v>186488</v>
      </c>
      <c r="F362" s="6">
        <f>SUM(F$138:F142)</f>
        <v>40253</v>
      </c>
      <c r="G362" s="6">
        <f>SUM(G$138:G142)</f>
        <v>94409</v>
      </c>
      <c r="H362" s="6">
        <f>SUM(H$138:H142)</f>
        <v>67934</v>
      </c>
      <c r="I362" s="6">
        <f>SUM(I$138:I142)</f>
        <v>21611</v>
      </c>
      <c r="J362" s="15"/>
      <c r="K362" s="3" t="s">
        <v>4</v>
      </c>
      <c r="L362" s="12">
        <f xml:space="preserve"> SUM(E$283:E287)</f>
        <v>185414</v>
      </c>
      <c r="M362" s="12">
        <f t="shared" si="76"/>
        <v>-66843</v>
      </c>
      <c r="N362" s="12">
        <f t="shared" si="77"/>
        <v>118571</v>
      </c>
    </row>
    <row r="363" spans="1:14" x14ac:dyDescent="0.2">
      <c r="A363" s="15"/>
      <c r="B363" s="3" t="s">
        <v>5</v>
      </c>
      <c r="C363" s="6">
        <f>SUM(C$138:C143)+SUM(E$283:E288)</f>
        <v>116887</v>
      </c>
      <c r="D363" s="6">
        <f>SUM(D$138:D143) - SUM(C$215:C220)</f>
        <v>203553</v>
      </c>
      <c r="E363" s="6">
        <f>F363+G363+H363+I363 - SUM(H$215:H220)</f>
        <v>289816</v>
      </c>
      <c r="F363" s="6">
        <f>SUM(F$138:F143)</f>
        <v>51499</v>
      </c>
      <c r="G363" s="6">
        <f>SUM(G$138:G143)</f>
        <v>180282</v>
      </c>
      <c r="H363" s="6">
        <f>SUM(H$138:H143)</f>
        <v>78897</v>
      </c>
      <c r="I363" s="6">
        <f>SUM(I$138:I143)</f>
        <v>23344</v>
      </c>
      <c r="J363" s="15"/>
      <c r="K363" s="3" t="s">
        <v>5</v>
      </c>
      <c r="L363" s="12">
        <f xml:space="preserve"> SUM(E$283:E288)</f>
        <v>216809</v>
      </c>
      <c r="M363" s="12">
        <f t="shared" si="76"/>
        <v>-99922</v>
      </c>
      <c r="N363" s="12">
        <f t="shared" si="77"/>
        <v>116887</v>
      </c>
    </row>
    <row r="364" spans="1:14" x14ac:dyDescent="0.2">
      <c r="A364" s="15"/>
      <c r="B364" s="3" t="s">
        <v>6</v>
      </c>
      <c r="C364" s="6">
        <f>SUM(C$138:C144)+SUM(E$283:E289)</f>
        <v>120790</v>
      </c>
      <c r="D364" s="6">
        <f>SUM(D$138:D144) - SUM(C$215:C221)</f>
        <v>229239</v>
      </c>
      <c r="E364" s="6">
        <f>F364+G364+H364+I364 - SUM(H$215:H221)</f>
        <v>350711</v>
      </c>
      <c r="F364" s="6">
        <f>SUM(F$138:F144)</f>
        <v>59844</v>
      </c>
      <c r="G364" s="6">
        <f>SUM(G$138:G144)</f>
        <v>226219</v>
      </c>
      <c r="H364" s="6">
        <f>SUM(H$138:H144)</f>
        <v>85574</v>
      </c>
      <c r="I364" s="6">
        <f>SUM(I$138:I144)</f>
        <v>29806</v>
      </c>
      <c r="J364" s="15"/>
      <c r="K364" s="3" t="s">
        <v>6</v>
      </c>
      <c r="L364" s="12">
        <f xml:space="preserve"> SUM(E$283:E289)</f>
        <v>249931</v>
      </c>
      <c r="M364" s="12">
        <f t="shared" si="76"/>
        <v>-129141</v>
      </c>
      <c r="N364" s="12">
        <f t="shared" si="77"/>
        <v>120790</v>
      </c>
    </row>
    <row r="365" spans="1:14" x14ac:dyDescent="0.2">
      <c r="A365" s="15"/>
      <c r="B365" s="3" t="s">
        <v>7</v>
      </c>
      <c r="C365" s="6">
        <f>SUM(C$138:C145)+SUM(E$283:E290)</f>
        <v>93006</v>
      </c>
      <c r="D365" s="6">
        <f>SUM(D$138:D145) - SUM(C$215:C222)</f>
        <v>158252</v>
      </c>
      <c r="E365" s="6">
        <f>F365+G365+H365+I365 - SUM(H$215:H222)</f>
        <v>282576</v>
      </c>
      <c r="F365" s="6">
        <f>SUM(F$138:F145)</f>
        <v>56365</v>
      </c>
      <c r="G365" s="6">
        <f>SUM(G$138:G145)</f>
        <v>196468</v>
      </c>
      <c r="H365" s="6">
        <f>SUM(H$138:H145)</f>
        <v>59101</v>
      </c>
      <c r="I365" s="6">
        <f>SUM(I$138:I145)</f>
        <v>25665</v>
      </c>
      <c r="J365" s="15"/>
      <c r="K365" s="3" t="s">
        <v>7</v>
      </c>
      <c r="L365" s="12">
        <f xml:space="preserve"> SUM(E$283:E290)</f>
        <v>274054</v>
      </c>
      <c r="M365" s="12">
        <f t="shared" si="76"/>
        <v>-181048</v>
      </c>
      <c r="N365" s="12">
        <f t="shared" si="77"/>
        <v>93006</v>
      </c>
    </row>
    <row r="366" spans="1:14" x14ac:dyDescent="0.2">
      <c r="A366" s="15"/>
      <c r="B366" s="3" t="s">
        <v>8</v>
      </c>
      <c r="C366" s="6">
        <f>SUM(C$138:C146)+SUM(E$283:E291)</f>
        <v>94183</v>
      </c>
      <c r="D366" s="6">
        <f>SUM(D$138:D146) - SUM(C$215:C223)</f>
        <v>135779</v>
      </c>
      <c r="E366" s="6">
        <f>F366+G366+H366+I366 - SUM(H$215:H223)</f>
        <v>140963</v>
      </c>
      <c r="F366" s="6">
        <f>SUM(F$138:F146)</f>
        <v>59432</v>
      </c>
      <c r="G366" s="6">
        <f>SUM(G$138:G146)</f>
        <v>58312</v>
      </c>
      <c r="H366" s="6">
        <f>SUM(H$138:H146)</f>
        <v>74190</v>
      </c>
      <c r="I366" s="6">
        <f>SUM(I$138:I146)</f>
        <v>11456</v>
      </c>
      <c r="J366" s="15"/>
      <c r="K366" s="3" t="s">
        <v>8</v>
      </c>
      <c r="L366" s="12">
        <f xml:space="preserve"> SUM(E$283:E291)</f>
        <v>305462</v>
      </c>
      <c r="M366" s="12">
        <f t="shared" si="76"/>
        <v>-211279</v>
      </c>
      <c r="N366" s="12">
        <f t="shared" si="77"/>
        <v>94183</v>
      </c>
    </row>
    <row r="367" spans="1:14" x14ac:dyDescent="0.2">
      <c r="A367" s="15"/>
      <c r="B367" s="3" t="s">
        <v>9</v>
      </c>
      <c r="C367" s="6">
        <f>SUM(C$138:C147)+SUM(E$283:E292)</f>
        <v>89881</v>
      </c>
      <c r="D367" s="6">
        <f>SUM(D$138:D147) - SUM(C$215:C224)</f>
        <v>137635</v>
      </c>
      <c r="E367" s="6">
        <f>F367+G367+H367+I367 - SUM(H$215:H224)</f>
        <v>77883</v>
      </c>
      <c r="F367" s="6">
        <f>SUM(F$138:F147)</f>
        <v>67195</v>
      </c>
      <c r="G367" s="6">
        <f>SUM(G$138:G147)</f>
        <v>-3166</v>
      </c>
      <c r="H367" s="6">
        <f>SUM(H$138:H147)</f>
        <v>72130</v>
      </c>
      <c r="I367" s="6">
        <f>SUM(I$138:I147)</f>
        <v>12532</v>
      </c>
      <c r="J367" s="15"/>
      <c r="K367" s="3" t="s">
        <v>9</v>
      </c>
      <c r="L367" s="12">
        <f xml:space="preserve"> SUM(E$283:E292)</f>
        <v>339997</v>
      </c>
      <c r="M367" s="12">
        <f t="shared" si="76"/>
        <v>-250116</v>
      </c>
      <c r="N367" s="12">
        <f t="shared" si="77"/>
        <v>89881</v>
      </c>
    </row>
    <row r="368" spans="1:14" x14ac:dyDescent="0.2">
      <c r="A368" s="15"/>
      <c r="B368" s="3" t="s">
        <v>10</v>
      </c>
      <c r="C368" s="6">
        <f>SUM(C$138:C148)+SUM(E$283:E293)</f>
        <v>71188</v>
      </c>
      <c r="D368" s="6">
        <f>SUM(D$138:D148) - SUM(C$215:C225)</f>
        <v>159855</v>
      </c>
      <c r="E368" s="6">
        <f>F368+G368+H368+I368 - SUM(H$215:H225)</f>
        <v>72469</v>
      </c>
      <c r="F368" s="6">
        <f>SUM(F$138:F148)</f>
        <v>71943</v>
      </c>
      <c r="G368" s="6">
        <f>SUM(G$138:G148)</f>
        <v>-20496</v>
      </c>
      <c r="H368" s="6">
        <f>SUM(H$138:H148)</f>
        <v>84310</v>
      </c>
      <c r="I368" s="6">
        <f>SUM(I$138:I148)</f>
        <v>14229</v>
      </c>
      <c r="J368" s="15"/>
      <c r="K368" s="3" t="s">
        <v>10</v>
      </c>
      <c r="L368" s="12">
        <f xml:space="preserve"> SUM(E$283:E293)</f>
        <v>365407</v>
      </c>
      <c r="M368" s="12">
        <f t="shared" si="76"/>
        <v>-294219</v>
      </c>
      <c r="N368" s="12">
        <f t="shared" si="77"/>
        <v>71188</v>
      </c>
    </row>
    <row r="369" spans="1:14" x14ac:dyDescent="0.2">
      <c r="A369" s="15"/>
      <c r="B369" s="3" t="s">
        <v>11</v>
      </c>
      <c r="C369" s="6">
        <f>SUM(C$138:C149)+SUM(E$283:E294)</f>
        <v>-49553</v>
      </c>
      <c r="D369" s="6">
        <f>SUM(D$138:D149) - SUM(C$215:C226)</f>
        <v>11633</v>
      </c>
      <c r="E369" s="6">
        <f>F369+G369+H369+I369 - SUM(H$215:H226)</f>
        <v>-3406</v>
      </c>
      <c r="F369" s="6">
        <f>SUM(F$138:F149)</f>
        <v>70675</v>
      </c>
      <c r="G369" s="6">
        <f>SUM(G$138:G149)</f>
        <v>5022</v>
      </c>
      <c r="H369" s="6">
        <f>SUM(H$138:H149)</f>
        <v>15473</v>
      </c>
      <c r="I369" s="6">
        <f>SUM(I$138:I149)</f>
        <v>-11276</v>
      </c>
      <c r="J369" s="15"/>
      <c r="K369" s="3" t="s">
        <v>11</v>
      </c>
      <c r="L369" s="12">
        <f xml:space="preserve"> SUM(E$283:E294)</f>
        <v>391822</v>
      </c>
      <c r="M369" s="12">
        <f t="shared" si="76"/>
        <v>-441375</v>
      </c>
      <c r="N369" s="12">
        <f t="shared" si="77"/>
        <v>-49553</v>
      </c>
    </row>
    <row r="370" spans="1:14" x14ac:dyDescent="0.2">
      <c r="A370" s="13">
        <v>2015</v>
      </c>
      <c r="B370" s="2" t="s">
        <v>0</v>
      </c>
      <c r="C370" s="6">
        <f>SUM(C$138:C150)+SUM(E$283:E295)</f>
        <v>34586</v>
      </c>
      <c r="D370" s="6">
        <f>SUM(D$138:D150) - SUM(C$215:C227)</f>
        <v>33257</v>
      </c>
      <c r="E370" s="6">
        <f>F370+G370+H370+I370 - SUM(H$215:H227)</f>
        <v>54600</v>
      </c>
      <c r="F370" s="6">
        <f>SUM(F$138:F150)</f>
        <v>76751</v>
      </c>
      <c r="G370" s="6">
        <f>SUM(G$138:G150)</f>
        <v>4808</v>
      </c>
      <c r="H370" s="6">
        <f>SUM(H$138:H150)</f>
        <v>76346</v>
      </c>
      <c r="I370" s="6">
        <f>SUM(I$138:I150)</f>
        <v>-10622</v>
      </c>
      <c r="J370" s="13">
        <v>2015</v>
      </c>
      <c r="K370" s="10" t="s">
        <v>0</v>
      </c>
      <c r="L370" s="12">
        <f xml:space="preserve"> SUM(E$283:E295)</f>
        <v>439290</v>
      </c>
      <c r="M370" s="12">
        <f t="shared" si="76"/>
        <v>-404704</v>
      </c>
      <c r="N370" s="12">
        <f t="shared" si="77"/>
        <v>34586</v>
      </c>
    </row>
    <row r="371" spans="1:14" x14ac:dyDescent="0.2">
      <c r="A371" s="13"/>
      <c r="B371" s="2" t="s">
        <v>1</v>
      </c>
      <c r="C371" s="6">
        <f>SUM(C$138:C151)+SUM(E$283:E296)</f>
        <v>86505</v>
      </c>
      <c r="D371" s="6">
        <f>SUM(D$138:D151) - SUM(C$215:C228)</f>
        <v>49847</v>
      </c>
      <c r="E371" s="6">
        <f>F371+G371+H371+I371 - SUM(H$215:H228)</f>
        <v>68363</v>
      </c>
      <c r="F371" s="6">
        <f>SUM(F$138:F151)</f>
        <v>81283</v>
      </c>
      <c r="G371" s="6">
        <f>SUM(G$138:G151)</f>
        <v>8923</v>
      </c>
      <c r="H371" s="6">
        <f>SUM(H$138:H151)</f>
        <v>83853</v>
      </c>
      <c r="I371" s="6">
        <f>SUM(I$138:I151)</f>
        <v>-5558</v>
      </c>
      <c r="J371" s="13"/>
      <c r="K371" s="10" t="s">
        <v>1</v>
      </c>
      <c r="L371" s="12">
        <f xml:space="preserve"> SUM(E$283:E296)</f>
        <v>473272</v>
      </c>
      <c r="M371" s="12">
        <f t="shared" si="76"/>
        <v>-386767</v>
      </c>
      <c r="N371" s="12">
        <f t="shared" si="77"/>
        <v>86505</v>
      </c>
    </row>
    <row r="372" spans="1:14" x14ac:dyDescent="0.2">
      <c r="A372" s="13"/>
      <c r="B372" s="2" t="s">
        <v>2</v>
      </c>
      <c r="C372" s="6">
        <f>SUM(C$138:C152)+SUM(E$283:E297)</f>
        <v>166891</v>
      </c>
      <c r="D372" s="6">
        <f>SUM(D$138:D152) - SUM(C$215:C229)</f>
        <v>52776</v>
      </c>
      <c r="E372" s="6">
        <f>F372+G372+H372+I372 - SUM(H$215:H229)</f>
        <v>80574</v>
      </c>
      <c r="F372" s="6">
        <f>SUM(F$138:F152)</f>
        <v>85195</v>
      </c>
      <c r="G372" s="6">
        <f>SUM(G$138:G152)</f>
        <v>20105</v>
      </c>
      <c r="H372" s="6">
        <f>SUM(H$138:H152)</f>
        <v>89818</v>
      </c>
      <c r="I372" s="6">
        <f>SUM(I$138:I152)</f>
        <v>-5761</v>
      </c>
      <c r="J372" s="13"/>
      <c r="K372" s="10" t="s">
        <v>2</v>
      </c>
      <c r="L372" s="12">
        <f xml:space="preserve"> SUM(E$283:E297)</f>
        <v>521732</v>
      </c>
      <c r="M372" s="12">
        <f t="shared" si="76"/>
        <v>-354841</v>
      </c>
      <c r="N372" s="12">
        <f t="shared" si="77"/>
        <v>166891</v>
      </c>
    </row>
    <row r="373" spans="1:14" x14ac:dyDescent="0.2">
      <c r="A373" s="13"/>
      <c r="B373" s="2" t="s">
        <v>3</v>
      </c>
      <c r="C373" s="6">
        <f>SUM(C$138:C153)+SUM(E$283:E298)</f>
        <v>266837</v>
      </c>
      <c r="D373" s="6">
        <f>SUM(D$138:D153) - SUM(C$215:C230)</f>
        <v>75913</v>
      </c>
      <c r="E373" s="6">
        <f>F373+G373+H373+I373 - SUM(H$215:H230)</f>
        <v>117900</v>
      </c>
      <c r="F373" s="6">
        <f>SUM(F$138:F153)</f>
        <v>89968</v>
      </c>
      <c r="G373" s="6">
        <f>SUM(G$138:G153)</f>
        <v>50110</v>
      </c>
      <c r="H373" s="6">
        <f>SUM(H$138:H153)</f>
        <v>91895</v>
      </c>
      <c r="I373" s="6">
        <f>SUM(I$138:I153)</f>
        <v>3291</v>
      </c>
      <c r="J373" s="13"/>
      <c r="K373" s="10" t="s">
        <v>3</v>
      </c>
      <c r="L373" s="12">
        <f xml:space="preserve"> SUM(E$283:E298)</f>
        <v>573433</v>
      </c>
      <c r="M373" s="12">
        <f t="shared" si="76"/>
        <v>-306596</v>
      </c>
      <c r="N373" s="12">
        <f t="shared" si="77"/>
        <v>266837</v>
      </c>
    </row>
    <row r="374" spans="1:14" x14ac:dyDescent="0.2">
      <c r="A374" s="13"/>
      <c r="B374" s="2" t="s">
        <v>4</v>
      </c>
      <c r="C374" s="6">
        <f>SUM(C$138:C154)+SUM(E$283:E299)</f>
        <v>313687</v>
      </c>
      <c r="D374" s="6">
        <f>SUM(D$138:D154) - SUM(C$215:C231)</f>
        <v>115717</v>
      </c>
      <c r="E374" s="6">
        <f>F374+G374+H374+I374 - SUM(H$215:H231)</f>
        <v>178013</v>
      </c>
      <c r="F374" s="6">
        <f>SUM(F$138:F154)</f>
        <v>93011</v>
      </c>
      <c r="G374" s="6">
        <f>SUM(G$138:G154)</f>
        <v>108955</v>
      </c>
      <c r="H374" s="6">
        <f>SUM(H$138:H154)</f>
        <v>95276</v>
      </c>
      <c r="I374" s="6">
        <f>SUM(I$138:I154)</f>
        <v>7414</v>
      </c>
      <c r="J374" s="13"/>
      <c r="K374" s="10" t="s">
        <v>4</v>
      </c>
      <c r="L374" s="12">
        <f xml:space="preserve"> SUM(E$283:E299)</f>
        <v>617105</v>
      </c>
      <c r="M374" s="12">
        <f t="shared" si="76"/>
        <v>-303418</v>
      </c>
      <c r="N374" s="12">
        <f t="shared" si="77"/>
        <v>313687</v>
      </c>
    </row>
    <row r="375" spans="1:14" x14ac:dyDescent="0.2">
      <c r="A375" s="13"/>
      <c r="B375" s="2" t="s">
        <v>5</v>
      </c>
      <c r="C375" s="6">
        <f>SUM(C$138:C155)+SUM(E$283:E300)</f>
        <v>344361</v>
      </c>
      <c r="D375" s="6">
        <f>SUM(D$138:D155) - SUM(C$215:C232)</f>
        <v>153031</v>
      </c>
      <c r="E375" s="6">
        <f>F375+G375+H375+I375 - SUM(H$215:H232)</f>
        <v>282699</v>
      </c>
      <c r="F375" s="6">
        <f>SUM(F$138:F155)</f>
        <v>98076</v>
      </c>
      <c r="G375" s="6">
        <f>SUM(G$138:G155)</f>
        <v>191565</v>
      </c>
      <c r="H375" s="6">
        <f>SUM(H$138:H155)</f>
        <v>119693</v>
      </c>
      <c r="I375" s="6">
        <f>SUM(I$138:I155)</f>
        <v>8505</v>
      </c>
      <c r="J375" s="13"/>
      <c r="K375" s="10" t="s">
        <v>5</v>
      </c>
      <c r="L375" s="12">
        <f xml:space="preserve"> SUM(E$283:E300)</f>
        <v>656017</v>
      </c>
      <c r="M375" s="12">
        <f t="shared" si="76"/>
        <v>-311656</v>
      </c>
      <c r="N375" s="12">
        <f t="shared" si="77"/>
        <v>344361</v>
      </c>
    </row>
    <row r="376" spans="1:14" x14ac:dyDescent="0.2">
      <c r="A376" s="13"/>
      <c r="B376" s="2" t="s">
        <v>6</v>
      </c>
      <c r="C376" s="6">
        <f>SUM(C$138:C156)+SUM(E$283:E301)</f>
        <v>389730</v>
      </c>
      <c r="D376" s="6">
        <f>SUM(D$138:D156) - SUM(C$215:C233)</f>
        <v>177625</v>
      </c>
      <c r="E376" s="6">
        <f>F376+G376+H376+I376 - SUM(H$215:H233)</f>
        <v>326301</v>
      </c>
      <c r="F376" s="6">
        <f>SUM(F$138:F156)</f>
        <v>102430</v>
      </c>
      <c r="G376" s="6">
        <f>SUM(G$138:G156)</f>
        <v>241763</v>
      </c>
      <c r="H376" s="6">
        <f>SUM(H$138:H156)</f>
        <v>110923</v>
      </c>
      <c r="I376" s="6">
        <f>SUM(I$138:I156)</f>
        <v>14923</v>
      </c>
      <c r="J376" s="13"/>
      <c r="K376" s="10" t="s">
        <v>6</v>
      </c>
      <c r="L376" s="12">
        <f xml:space="preserve"> SUM(E$283:E301)</f>
        <v>698824</v>
      </c>
      <c r="M376" s="12">
        <f t="shared" si="76"/>
        <v>-309094</v>
      </c>
      <c r="N376" s="12">
        <f t="shared" si="77"/>
        <v>389730</v>
      </c>
    </row>
    <row r="377" spans="1:14" x14ac:dyDescent="0.2">
      <c r="A377" s="13"/>
      <c r="B377" s="2" t="s">
        <v>7</v>
      </c>
      <c r="C377" s="6">
        <f>SUM(C$138:C157)+SUM(E$283:E302)</f>
        <v>387431</v>
      </c>
      <c r="D377" s="6">
        <f>SUM(D$138:D157) - SUM(C$215:C234)</f>
        <v>109919</v>
      </c>
      <c r="E377" s="6">
        <f>F377+G377+H377+I377 - SUM(H$215:H234)</f>
        <v>270791</v>
      </c>
      <c r="F377" s="6">
        <f>SUM(F$138:F157)</f>
        <v>98191</v>
      </c>
      <c r="G377" s="6">
        <f>SUM(G$138:G157)</f>
        <v>208939</v>
      </c>
      <c r="H377" s="6">
        <f>SUM(H$138:H157)</f>
        <v>101633</v>
      </c>
      <c r="I377" s="6">
        <f>SUM(I$138:I157)</f>
        <v>12161</v>
      </c>
      <c r="J377" s="13"/>
      <c r="K377" s="10" t="s">
        <v>7</v>
      </c>
      <c r="L377" s="12">
        <f xml:space="preserve"> SUM(E$283:E302)</f>
        <v>730336</v>
      </c>
      <c r="M377" s="12">
        <f t="shared" si="76"/>
        <v>-342905</v>
      </c>
      <c r="N377" s="12">
        <f t="shared" si="77"/>
        <v>387431</v>
      </c>
    </row>
    <row r="378" spans="1:14" x14ac:dyDescent="0.2">
      <c r="A378" s="13"/>
      <c r="B378" s="2" t="s">
        <v>8</v>
      </c>
      <c r="C378" s="6">
        <f>SUM(C$138:C158)+SUM(E$283:E303)</f>
        <v>438807</v>
      </c>
      <c r="D378" s="6">
        <f>SUM(D$138:D158) - SUM(C$215:C235)</f>
        <v>74401</v>
      </c>
      <c r="E378" s="6">
        <f>F378+G378+H378+I378 - SUM(H$215:H235)</f>
        <v>108517</v>
      </c>
      <c r="F378" s="6">
        <f>SUM(F$138:F158)</f>
        <v>97234</v>
      </c>
      <c r="G378" s="6">
        <f>SUM(G$138:G158)</f>
        <v>63225</v>
      </c>
      <c r="H378" s="6">
        <f>SUM(H$138:H158)</f>
        <v>106608</v>
      </c>
      <c r="I378" s="6">
        <f>SUM(I$138:I158)</f>
        <v>1862</v>
      </c>
      <c r="J378" s="13"/>
      <c r="K378" s="10" t="s">
        <v>8</v>
      </c>
      <c r="L378" s="12">
        <f xml:space="preserve"> SUM(E$283:E303)</f>
        <v>771051</v>
      </c>
      <c r="M378" s="12">
        <f t="shared" si="76"/>
        <v>-332244</v>
      </c>
      <c r="N378" s="12">
        <f t="shared" si="77"/>
        <v>438807</v>
      </c>
    </row>
    <row r="379" spans="1:14" x14ac:dyDescent="0.2">
      <c r="A379" s="13"/>
      <c r="B379" s="2" t="s">
        <v>9</v>
      </c>
      <c r="C379" s="6">
        <f>SUM(C$138:C159)+SUM(E$283:E304)</f>
        <v>502927</v>
      </c>
      <c r="D379" s="6">
        <f>SUM(D$138:D159) - SUM(C$215:C236)</f>
        <v>59983</v>
      </c>
      <c r="E379" s="6">
        <f>F379+G379+H379+I379 - SUM(H$215:H236)</f>
        <v>28145</v>
      </c>
      <c r="F379" s="6">
        <f>SUM(F$138:F159)</f>
        <v>100510</v>
      </c>
      <c r="G379" s="6">
        <f>SUM(G$138:G159)</f>
        <v>-787</v>
      </c>
      <c r="H379" s="6">
        <f>SUM(H$138:H159)</f>
        <v>97063</v>
      </c>
      <c r="I379" s="6">
        <f>SUM(I$138:I159)</f>
        <v>3055</v>
      </c>
      <c r="J379" s="13"/>
      <c r="K379" s="10" t="s">
        <v>9</v>
      </c>
      <c r="L379" s="12">
        <f xml:space="preserve"> SUM(E$283:E304)</f>
        <v>823232</v>
      </c>
      <c r="M379" s="12">
        <f t="shared" si="76"/>
        <v>-320305</v>
      </c>
      <c r="N379" s="12">
        <f t="shared" si="77"/>
        <v>502927</v>
      </c>
    </row>
    <row r="380" spans="1:14" x14ac:dyDescent="0.2">
      <c r="A380" s="13"/>
      <c r="B380" s="2" t="s">
        <v>10</v>
      </c>
      <c r="C380" s="6">
        <f>SUM(C$138:C160)+SUM(E$283:E305)</f>
        <v>570246</v>
      </c>
      <c r="D380" s="6">
        <f>SUM(D$138:D160) - SUM(C$215:C237)</f>
        <v>53297</v>
      </c>
      <c r="E380" s="6">
        <f>F380+G380+H380+I380 - SUM(H$215:H237)</f>
        <v>18405</v>
      </c>
      <c r="F380" s="6">
        <f>SUM(F$138:F160)</f>
        <v>104252</v>
      </c>
      <c r="G380" s="6">
        <f>SUM(G$138:G160)</f>
        <v>-16167</v>
      </c>
      <c r="H380" s="6">
        <f>SUM(H$138:H160)</f>
        <v>106591</v>
      </c>
      <c r="I380" s="6">
        <f>SUM(I$138:I160)</f>
        <v>4691</v>
      </c>
      <c r="J380" s="13"/>
      <c r="K380" s="10" t="s">
        <v>10</v>
      </c>
      <c r="L380" s="12">
        <f xml:space="preserve"> SUM(E$283:E305)</f>
        <v>874178</v>
      </c>
      <c r="M380" s="12">
        <f t="shared" si="76"/>
        <v>-303932</v>
      </c>
      <c r="N380" s="12">
        <f t="shared" si="77"/>
        <v>570246</v>
      </c>
    </row>
    <row r="381" spans="1:14" x14ac:dyDescent="0.2">
      <c r="A381" s="13"/>
      <c r="B381" s="2" t="s">
        <v>11</v>
      </c>
      <c r="C381" s="6">
        <f>SUM(C$138:C161)+SUM(E$283:E306)</f>
        <v>835038</v>
      </c>
      <c r="D381" s="6">
        <f>SUM(D$138:D161) - SUM(C$215:C238)</f>
        <v>-183943</v>
      </c>
      <c r="E381" s="6">
        <f>F381+G381+H381+I381 - SUM(H$215:H238)</f>
        <v>-71831</v>
      </c>
      <c r="F381" s="6">
        <f>SUM(F$138:F161)</f>
        <v>105001</v>
      </c>
      <c r="G381" s="6">
        <f>SUM(G$138:G161)</f>
        <v>7448</v>
      </c>
      <c r="H381" s="6">
        <f>SUM(H$138:H161)</f>
        <v>24751</v>
      </c>
      <c r="I381" s="6">
        <f>SUM(I$138:I161)</f>
        <v>-17266</v>
      </c>
      <c r="J381" s="13"/>
      <c r="K381" s="10" t="s">
        <v>11</v>
      </c>
      <c r="L381" s="12">
        <f xml:space="preserve"> SUM(E$283:E306)</f>
        <v>1026086</v>
      </c>
      <c r="M381" s="12">
        <f t="shared" si="76"/>
        <v>-191048</v>
      </c>
      <c r="N381" s="12">
        <f t="shared" si="77"/>
        <v>835038</v>
      </c>
    </row>
    <row r="382" spans="1:14" x14ac:dyDescent="0.2">
      <c r="A382" s="15">
        <v>2016</v>
      </c>
      <c r="B382" s="3" t="s">
        <v>0</v>
      </c>
      <c r="C382" s="6">
        <f>SUM(C$138:C162)+SUM(E$283:E307)</f>
        <v>864551</v>
      </c>
      <c r="D382" s="6">
        <f>SUM(D$138:D162) - SUM(C$215:C239)</f>
        <v>-144337</v>
      </c>
      <c r="E382" s="6">
        <f>F382+G382+H382+I382 - SUM(H$215:H239)</f>
        <v>-23555</v>
      </c>
      <c r="F382" s="6">
        <f>SUM(F$138:F162)</f>
        <v>112219</v>
      </c>
      <c r="G382" s="6">
        <f>SUM(G$138:G162)</f>
        <v>7106</v>
      </c>
      <c r="H382" s="6">
        <f>SUM(H$138:H162)</f>
        <v>77083</v>
      </c>
      <c r="I382" s="6">
        <f>SUM(I$138:I162)</f>
        <v>-17048</v>
      </c>
      <c r="J382" s="15">
        <v>2016</v>
      </c>
      <c r="K382" s="3" t="s">
        <v>0</v>
      </c>
      <c r="L382" s="12">
        <f xml:space="preserve"> SUM(E$283:E307)</f>
        <v>1066190</v>
      </c>
      <c r="M382" s="12">
        <f t="shared" si="76"/>
        <v>-201639</v>
      </c>
      <c r="N382" s="12">
        <f t="shared" si="77"/>
        <v>864551</v>
      </c>
    </row>
    <row r="383" spans="1:14" x14ac:dyDescent="0.2">
      <c r="A383" s="15"/>
      <c r="B383" s="3" t="s">
        <v>1</v>
      </c>
      <c r="C383" s="6">
        <f>SUM(C$138:C163)+SUM(E$283:E308)</f>
        <v>865264</v>
      </c>
      <c r="D383" s="6">
        <f>SUM(D$138:D163) - SUM(C$215:C240)</f>
        <v>-100667</v>
      </c>
      <c r="E383" s="6">
        <f>F383+G383+H383+I383 - SUM(H$215:H240)</f>
        <v>-3130</v>
      </c>
      <c r="F383" s="6">
        <f>SUM(F$138:F163)</f>
        <v>118398</v>
      </c>
      <c r="G383" s="6">
        <f>SUM(G$138:G163)</f>
        <v>11227</v>
      </c>
      <c r="H383" s="6">
        <f>SUM(H$138:H163)</f>
        <v>90708</v>
      </c>
      <c r="I383" s="6">
        <f>SUM(I$138:I163)</f>
        <v>-12189</v>
      </c>
      <c r="J383" s="15"/>
      <c r="K383" s="3" t="s">
        <v>1</v>
      </c>
      <c r="L383" s="12">
        <f xml:space="preserve"> SUM(E$283:E308)</f>
        <v>1091848</v>
      </c>
      <c r="M383" s="12">
        <f t="shared" si="76"/>
        <v>-226584</v>
      </c>
      <c r="N383" s="12">
        <f t="shared" si="77"/>
        <v>865264</v>
      </c>
    </row>
    <row r="384" spans="1:14" x14ac:dyDescent="0.2">
      <c r="A384" s="15"/>
      <c r="B384" s="3" t="s">
        <v>2</v>
      </c>
      <c r="C384" s="6">
        <f>SUM(C$138:C164)+SUM(E$283:E309)</f>
        <v>876222</v>
      </c>
      <c r="D384" s="6">
        <f>SUM(D$138:D164) - SUM(C$215:C241)</f>
        <v>-52899</v>
      </c>
      <c r="E384" s="6">
        <f>F384+G384+H384+I384 - SUM(H$215:H241)</f>
        <v>21989</v>
      </c>
      <c r="F384" s="6">
        <f>SUM(F$138:F164)</f>
        <v>127306</v>
      </c>
      <c r="G384" s="6">
        <f>SUM(G$138:G164)</f>
        <v>24097</v>
      </c>
      <c r="H384" s="6">
        <f>SUM(H$138:H164)</f>
        <v>97482</v>
      </c>
      <c r="I384" s="6">
        <f>SUM(I$138:I164)</f>
        <v>-6998</v>
      </c>
      <c r="J384" s="15"/>
      <c r="K384" s="3" t="s">
        <v>2</v>
      </c>
      <c r="L384" s="12">
        <f xml:space="preserve"> SUM(E$283:E309)</f>
        <v>1117694</v>
      </c>
      <c r="M384" s="12">
        <f t="shared" si="76"/>
        <v>-241472</v>
      </c>
      <c r="N384" s="12">
        <f t="shared" si="77"/>
        <v>876222</v>
      </c>
    </row>
    <row r="385" spans="1:14" x14ac:dyDescent="0.2">
      <c r="A385" s="15"/>
      <c r="B385" s="3" t="s">
        <v>3</v>
      </c>
      <c r="C385" s="6">
        <f>SUM(C$138:C165)+SUM(E$283:E310)</f>
        <v>893905</v>
      </c>
      <c r="D385" s="6">
        <f>SUM(D$138:D165) - SUM(C$215:C242)</f>
        <v>12793</v>
      </c>
      <c r="E385" s="6">
        <f>F385+G385+H385+I385 - SUM(H$215:H242)</f>
        <v>62973</v>
      </c>
      <c r="F385" s="6">
        <f>SUM(F$138:F165)</f>
        <v>137717</v>
      </c>
      <c r="G385" s="6">
        <f>SUM(G$138:G165)</f>
        <v>51056</v>
      </c>
      <c r="H385" s="6">
        <f>SUM(H$138:H165)</f>
        <v>101965</v>
      </c>
      <c r="I385" s="6">
        <f>SUM(I$138:I165)</f>
        <v>590</v>
      </c>
      <c r="J385" s="15"/>
      <c r="K385" s="3" t="s">
        <v>3</v>
      </c>
      <c r="L385" s="12">
        <f xml:space="preserve"> SUM(E$283:E310)</f>
        <v>1147253</v>
      </c>
      <c r="M385" s="12">
        <f t="shared" si="76"/>
        <v>-253348</v>
      </c>
      <c r="N385" s="12">
        <f t="shared" si="77"/>
        <v>893905</v>
      </c>
    </row>
    <row r="386" spans="1:14" x14ac:dyDescent="0.2">
      <c r="A386" s="15"/>
      <c r="B386" s="3" t="s">
        <v>4</v>
      </c>
      <c r="C386" s="6">
        <f>SUM(C$138:C166)+SUM(E$283:E311)</f>
        <v>901860</v>
      </c>
      <c r="D386" s="6">
        <f>SUM(D$138:D166) - SUM(C$215:C243)</f>
        <v>86329</v>
      </c>
      <c r="E386" s="6">
        <f>F386+G386+H386+I386 - SUM(H$215:H243)</f>
        <v>144932</v>
      </c>
      <c r="F386" s="6">
        <f>SUM(F$138:F166)</f>
        <v>148667</v>
      </c>
      <c r="G386" s="6">
        <f>SUM(G$138:G166)</f>
        <v>108326</v>
      </c>
      <c r="H386" s="6">
        <f>SUM(H$138:H166)</f>
        <v>116949</v>
      </c>
      <c r="I386" s="6">
        <f>SUM(I$138:I166)</f>
        <v>5882</v>
      </c>
      <c r="J386" s="15"/>
      <c r="K386" s="3" t="s">
        <v>4</v>
      </c>
      <c r="L386" s="12">
        <f xml:space="preserve"> SUM(E$283:E311)</f>
        <v>1174552</v>
      </c>
      <c r="M386" s="12">
        <f t="shared" si="76"/>
        <v>-272692</v>
      </c>
      <c r="N386" s="12">
        <f t="shared" si="77"/>
        <v>901860</v>
      </c>
    </row>
    <row r="387" spans="1:14" x14ac:dyDescent="0.2">
      <c r="A387" s="15"/>
      <c r="B387" s="3" t="s">
        <v>5</v>
      </c>
      <c r="C387" s="6">
        <f>SUM(C$138:C167)+SUM(E$283:E312)</f>
        <v>889702</v>
      </c>
      <c r="D387" s="6">
        <f>SUM(D$138:D167) - SUM(C$215:C244)</f>
        <v>150919</v>
      </c>
      <c r="E387" s="6">
        <f>F387+G387+H387+I387 - SUM(H$215:H244)</f>
        <v>257719</v>
      </c>
      <c r="F387" s="6">
        <f>SUM(F$138:F167)</f>
        <v>161389</v>
      </c>
      <c r="G387" s="6">
        <f>SUM(G$138:G167)</f>
        <v>195290</v>
      </c>
      <c r="H387" s="6">
        <f>SUM(H$138:H167)</f>
        <v>132049</v>
      </c>
      <c r="I387" s="6">
        <f>SUM(I$138:I167)</f>
        <v>10232</v>
      </c>
      <c r="J387" s="15"/>
      <c r="K387" s="3" t="s">
        <v>5</v>
      </c>
      <c r="L387" s="12">
        <f xml:space="preserve"> SUM(E$283:E312)</f>
        <v>1201245</v>
      </c>
      <c r="M387" s="12">
        <f t="shared" si="76"/>
        <v>-311543</v>
      </c>
      <c r="N387" s="12">
        <f t="shared" si="77"/>
        <v>889702</v>
      </c>
    </row>
    <row r="388" spans="1:14" x14ac:dyDescent="0.2">
      <c r="A388" s="15"/>
      <c r="B388" s="3" t="s">
        <v>6</v>
      </c>
      <c r="C388" s="6">
        <f>SUM(C$138:C168)+SUM(E$283:E313)</f>
        <v>887817</v>
      </c>
      <c r="D388" s="6">
        <f>SUM(D$138:D168) - SUM(C$215:C245)</f>
        <v>202551</v>
      </c>
      <c r="E388" s="6">
        <f>F388+G388+H388+I388 - SUM(H$215:H245)</f>
        <v>313976</v>
      </c>
      <c r="F388" s="6">
        <f>SUM(F$138:F168)</f>
        <v>171158</v>
      </c>
      <c r="G388" s="6">
        <f>SUM(G$138:G168)</f>
        <v>244719</v>
      </c>
      <c r="H388" s="6">
        <f>SUM(H$138:H168)</f>
        <v>127935</v>
      </c>
      <c r="I388" s="6">
        <f>SUM(I$138:I168)</f>
        <v>18491</v>
      </c>
      <c r="J388" s="15"/>
      <c r="K388" s="3" t="s">
        <v>6</v>
      </c>
      <c r="L388" s="12">
        <f xml:space="preserve"> SUM(E$283:E313)</f>
        <v>1234208</v>
      </c>
      <c r="M388" s="12">
        <f t="shared" si="76"/>
        <v>-346391</v>
      </c>
      <c r="N388" s="12">
        <f t="shared" si="77"/>
        <v>887817</v>
      </c>
    </row>
    <row r="389" spans="1:14" x14ac:dyDescent="0.2">
      <c r="A389" s="15"/>
      <c r="B389" s="3" t="s">
        <v>7</v>
      </c>
      <c r="C389" s="6">
        <f>SUM(C$138:C169)+SUM(E$283:E314)</f>
        <v>860540</v>
      </c>
      <c r="D389" s="6">
        <f>SUM(D$138:D169) - SUM(C$215:C246)</f>
        <v>146922</v>
      </c>
      <c r="E389" s="6">
        <f>F389+G389+H389+I389 - SUM(H$215:H246)</f>
        <v>274167</v>
      </c>
      <c r="F389" s="6">
        <f>SUM(F$138:F169)</f>
        <v>171461</v>
      </c>
      <c r="G389" s="6">
        <f>SUM(G$138:G169)</f>
        <v>214906</v>
      </c>
      <c r="H389" s="6">
        <f>SUM(H$138:H169)</f>
        <v>124807</v>
      </c>
      <c r="I389" s="6">
        <f>SUM(I$138:I169)</f>
        <v>16176</v>
      </c>
      <c r="J389" s="15"/>
      <c r="K389" s="3" t="s">
        <v>7</v>
      </c>
      <c r="L389" s="12">
        <f xml:space="preserve"> SUM(E$283:E314)</f>
        <v>1257759</v>
      </c>
      <c r="M389" s="12">
        <f t="shared" si="76"/>
        <v>-397219</v>
      </c>
      <c r="N389" s="12">
        <f t="shared" si="77"/>
        <v>860540</v>
      </c>
    </row>
    <row r="390" spans="1:14" x14ac:dyDescent="0.2">
      <c r="A390" s="15"/>
      <c r="B390" s="3" t="s">
        <v>8</v>
      </c>
      <c r="C390" s="6">
        <f>SUM(C$138:C170)+SUM(E$283:E315)</f>
        <v>853883</v>
      </c>
      <c r="D390" s="6">
        <f>SUM(D$138:D170) - SUM(C$215:C247)</f>
        <v>116625</v>
      </c>
      <c r="E390" s="6">
        <f>F390+G390+H390+I390 - SUM(H$215:H247)</f>
        <v>122300</v>
      </c>
      <c r="F390" s="6">
        <f>SUM(F$138:F170)</f>
        <v>177134</v>
      </c>
      <c r="G390" s="6">
        <f>SUM(G$138:G170)</f>
        <v>71016</v>
      </c>
      <c r="H390" s="6">
        <f>SUM(H$138:H170)</f>
        <v>125605</v>
      </c>
      <c r="I390" s="6">
        <f>SUM(I$138:I170)</f>
        <v>10284</v>
      </c>
      <c r="J390" s="15"/>
      <c r="K390" s="3" t="s">
        <v>8</v>
      </c>
      <c r="L390" s="12">
        <f xml:space="preserve"> SUM(E$283:E315)</f>
        <v>1289512</v>
      </c>
      <c r="M390" s="12">
        <f t="shared" ref="M390:M421" si="78">C390-L390</f>
        <v>-435629</v>
      </c>
      <c r="N390" s="12">
        <f t="shared" si="77"/>
        <v>853883</v>
      </c>
    </row>
    <row r="391" spans="1:14" x14ac:dyDescent="0.2">
      <c r="A391" s="15"/>
      <c r="B391" s="3" t="s">
        <v>9</v>
      </c>
      <c r="C391" s="6">
        <f>SUM(C$138:C171)+SUM(E$283:E316)</f>
        <v>867042</v>
      </c>
      <c r="D391" s="6">
        <f>SUM(D$138:D171) - SUM(C$215:C248)</f>
        <v>140683</v>
      </c>
      <c r="E391" s="6">
        <f>F391+G391+H391+I391 - SUM(H$215:H248)</f>
        <v>64903</v>
      </c>
      <c r="F391" s="6">
        <f>SUM(F$138:F171)</f>
        <v>190188</v>
      </c>
      <c r="G391" s="6">
        <f>SUM(G$138:G171)</f>
        <v>7580</v>
      </c>
      <c r="H391" s="6">
        <f>SUM(H$138:H171)</f>
        <v>117576</v>
      </c>
      <c r="I391" s="6">
        <f>SUM(I$138:I171)</f>
        <v>20241</v>
      </c>
      <c r="J391" s="15"/>
      <c r="K391" s="3" t="s">
        <v>9</v>
      </c>
      <c r="L391" s="12">
        <f xml:space="preserve"> SUM(E$283:E316)</f>
        <v>1328189</v>
      </c>
      <c r="M391" s="12">
        <f t="shared" si="78"/>
        <v>-461147</v>
      </c>
      <c r="N391" s="12">
        <f t="shared" si="77"/>
        <v>867042</v>
      </c>
    </row>
    <row r="392" spans="1:14" x14ac:dyDescent="0.2">
      <c r="A392" s="15"/>
      <c r="B392" s="3" t="s">
        <v>10</v>
      </c>
      <c r="C392" s="6">
        <f>SUM(C$138:C172)+SUM(E$283:E317)</f>
        <v>868741</v>
      </c>
      <c r="D392" s="6">
        <f>SUM(D$138:D172) - SUM(C$215:C249)</f>
        <v>186029</v>
      </c>
      <c r="E392" s="6">
        <f>F392+G392+H392+I392 - SUM(H$215:H249)</f>
        <v>90690</v>
      </c>
      <c r="F392" s="6">
        <f>SUM(F$138:F172)</f>
        <v>202010</v>
      </c>
      <c r="G392" s="6">
        <f>SUM(G$138:G172)</f>
        <v>-8009</v>
      </c>
      <c r="H392" s="6">
        <f>SUM(H$138:H172)</f>
        <v>147056</v>
      </c>
      <c r="I392" s="6">
        <f>SUM(I$138:I172)</f>
        <v>26974</v>
      </c>
      <c r="J392" s="15"/>
      <c r="K392" s="3" t="s">
        <v>10</v>
      </c>
      <c r="L392" s="12">
        <f xml:space="preserve"> SUM(E$283:E317)</f>
        <v>1360563</v>
      </c>
      <c r="M392" s="12">
        <f t="shared" si="78"/>
        <v>-491822</v>
      </c>
      <c r="N392" s="12">
        <f t="shared" si="77"/>
        <v>868741</v>
      </c>
    </row>
    <row r="393" spans="1:14" x14ac:dyDescent="0.2">
      <c r="A393" s="15"/>
      <c r="B393" s="3" t="s">
        <v>11</v>
      </c>
      <c r="C393" s="6">
        <f>SUM(C$138:C173)+SUM(E$283:E318)</f>
        <v>876742</v>
      </c>
      <c r="D393" s="6">
        <f>SUM(D$138:D173) - SUM(C$215:C250)</f>
        <v>10388</v>
      </c>
      <c r="E393" s="6">
        <f>F393+G393+H393+I393 - SUM(H$215:H250)</f>
        <v>13798</v>
      </c>
      <c r="F393" s="6">
        <f>SUM(F$138:F173)</f>
        <v>211469</v>
      </c>
      <c r="G393" s="6">
        <f>SUM(G$138:G173)</f>
        <v>16538</v>
      </c>
      <c r="H393" s="6">
        <f>SUM(H$138:H173)</f>
        <v>62438</v>
      </c>
      <c r="I393" s="6">
        <f>SUM(I$138:I173)</f>
        <v>8194</v>
      </c>
      <c r="J393" s="15"/>
      <c r="K393" s="3" t="s">
        <v>11</v>
      </c>
      <c r="L393" s="12">
        <f xml:space="preserve"> SUM(E$283:E318)</f>
        <v>1458955</v>
      </c>
      <c r="M393" s="12">
        <f t="shared" si="78"/>
        <v>-582213</v>
      </c>
      <c r="N393" s="12">
        <f t="shared" si="77"/>
        <v>876742</v>
      </c>
    </row>
    <row r="394" spans="1:14" x14ac:dyDescent="0.2">
      <c r="A394" s="13">
        <v>2017</v>
      </c>
      <c r="B394" s="2" t="s">
        <v>0</v>
      </c>
      <c r="C394" s="6">
        <f>SUM(C$138:C174)+SUM(E$283:E319)</f>
        <v>904858</v>
      </c>
      <c r="D394" s="6">
        <f>SUM(D$138:D174) - SUM(C$215:C251)</f>
        <v>60494</v>
      </c>
      <c r="E394" s="6">
        <f>F394+G394+H394+I394 - SUM(H$215:H251)</f>
        <v>80043</v>
      </c>
      <c r="F394" s="6">
        <f>SUM(F$138:F174)</f>
        <v>221674</v>
      </c>
      <c r="G394" s="6">
        <f>SUM(G$138:G174)</f>
        <v>14813</v>
      </c>
      <c r="H394" s="6">
        <f>SUM(H$138:H174)</f>
        <v>128263</v>
      </c>
      <c r="I394" s="6">
        <f>SUM(I$138:I174)</f>
        <v>9230</v>
      </c>
      <c r="J394" s="13">
        <v>2017</v>
      </c>
      <c r="K394" s="10" t="s">
        <v>0</v>
      </c>
      <c r="L394" s="12">
        <f xml:space="preserve"> SUM(E$283:E319)</f>
        <v>1496892</v>
      </c>
      <c r="M394" s="12">
        <f t="shared" si="78"/>
        <v>-592034</v>
      </c>
      <c r="N394" s="12">
        <f t="shared" si="77"/>
        <v>904858</v>
      </c>
    </row>
    <row r="395" spans="1:14" x14ac:dyDescent="0.2">
      <c r="A395" s="13"/>
      <c r="B395" s="2" t="s">
        <v>1</v>
      </c>
      <c r="C395" s="6">
        <f>SUM(C$138:C175)+SUM(E$283:E320)</f>
        <v>897635</v>
      </c>
      <c r="D395" s="6">
        <f>SUM(D$138:D175) - SUM(C$215:C252)</f>
        <v>116450</v>
      </c>
      <c r="E395" s="6">
        <f>F395+G395+H395+I395 - SUM(H$215:H252)</f>
        <v>106348</v>
      </c>
      <c r="F395" s="6">
        <f>SUM(F$138:F175)</f>
        <v>232309</v>
      </c>
      <c r="G395" s="6">
        <f>SUM(G$138:G175)</f>
        <v>21079</v>
      </c>
      <c r="H395" s="6">
        <f>SUM(H$138:H175)</f>
        <v>137470</v>
      </c>
      <c r="I395" s="6">
        <f>SUM(I$138:I175)</f>
        <v>15864</v>
      </c>
      <c r="J395" s="13"/>
      <c r="K395" s="10" t="s">
        <v>1</v>
      </c>
      <c r="L395" s="12">
        <f xml:space="preserve"> SUM(E$283:E320)</f>
        <v>1520675</v>
      </c>
      <c r="M395" s="12">
        <f t="shared" si="78"/>
        <v>-623040</v>
      </c>
      <c r="N395" s="12">
        <f t="shared" si="77"/>
        <v>897635</v>
      </c>
    </row>
    <row r="396" spans="1:14" x14ac:dyDescent="0.2">
      <c r="A396" s="13"/>
      <c r="B396" s="2" t="s">
        <v>2</v>
      </c>
      <c r="C396" s="6">
        <f>SUM(C$138:C176)+SUM(E$283:E321)</f>
        <v>892864</v>
      </c>
      <c r="D396" s="6">
        <f>SUM(D$138:D176) - SUM(C$215:C253)</f>
        <v>188700</v>
      </c>
      <c r="E396" s="6">
        <f>F396+G396+H396+I396 - SUM(H$215:H253)</f>
        <v>153008</v>
      </c>
      <c r="F396" s="6">
        <f>SUM(F$138:F176)</f>
        <v>246295</v>
      </c>
      <c r="G396" s="6">
        <f>SUM(G$138:G176)</f>
        <v>28986</v>
      </c>
      <c r="H396" s="6">
        <f>SUM(H$138:H176)</f>
        <v>145538</v>
      </c>
      <c r="I396" s="6">
        <f>SUM(I$138:I176)</f>
        <v>40502</v>
      </c>
      <c r="J396" s="13"/>
      <c r="K396" s="10" t="s">
        <v>2</v>
      </c>
      <c r="L396" s="12">
        <f xml:space="preserve"> SUM(E$283:E321)</f>
        <v>1550021</v>
      </c>
      <c r="M396" s="12">
        <f t="shared" si="78"/>
        <v>-657157</v>
      </c>
      <c r="N396" s="12">
        <f t="shared" si="77"/>
        <v>892864</v>
      </c>
    </row>
    <row r="397" spans="1:14" x14ac:dyDescent="0.2">
      <c r="A397" s="13"/>
      <c r="B397" s="2" t="s">
        <v>3</v>
      </c>
      <c r="C397" s="6">
        <f>SUM(C$138:C177)+SUM(E$283:E322)</f>
        <v>912644</v>
      </c>
      <c r="D397" s="6">
        <f>SUM(D$138:D177) - SUM(C$215:C254)</f>
        <v>284655</v>
      </c>
      <c r="E397" s="6">
        <f>F397+G397+H397+I397 - SUM(H$215:H254)</f>
        <v>277169</v>
      </c>
      <c r="F397" s="6">
        <f>SUM(F$138:F177)</f>
        <v>261781</v>
      </c>
      <c r="G397" s="6">
        <f>SUM(G$138:G177)</f>
        <v>83176</v>
      </c>
      <c r="H397" s="6">
        <f>SUM(H$138:H177)</f>
        <v>149538</v>
      </c>
      <c r="I397" s="6">
        <f>SUM(I$138:I177)</f>
        <v>98839</v>
      </c>
      <c r="J397" s="13"/>
      <c r="K397" s="10" t="s">
        <v>3</v>
      </c>
      <c r="L397" s="12">
        <f xml:space="preserve"> SUM(E$283:E322)</f>
        <v>1583055</v>
      </c>
      <c r="M397" s="12">
        <f t="shared" si="78"/>
        <v>-670411</v>
      </c>
      <c r="N397" s="12">
        <f t="shared" si="77"/>
        <v>912644</v>
      </c>
    </row>
    <row r="398" spans="1:14" x14ac:dyDescent="0.2">
      <c r="A398" s="13"/>
      <c r="B398" s="2" t="s">
        <v>4</v>
      </c>
      <c r="C398" s="6">
        <f>SUM(C$138:C178)+SUM(E$283:E323)</f>
        <v>914415</v>
      </c>
      <c r="D398" s="6">
        <f>SUM(D$138:D178) - SUM(C$215:C255)</f>
        <v>372786</v>
      </c>
      <c r="E398" s="6">
        <f>F398+G398+H398+I398 - SUM(H$215:H255)</f>
        <v>381374</v>
      </c>
      <c r="F398" s="6">
        <f>SUM(F$138:F178)</f>
        <v>274959</v>
      </c>
      <c r="G398" s="6">
        <f>SUM(G$138:G178)</f>
        <v>138607</v>
      </c>
      <c r="H398" s="6">
        <f>SUM(H$138:H178)</f>
        <v>175076</v>
      </c>
      <c r="I398" s="6">
        <f>SUM(I$138:I178)</f>
        <v>115682</v>
      </c>
      <c r="J398" s="13"/>
      <c r="K398" s="10" t="s">
        <v>4</v>
      </c>
      <c r="L398" s="12">
        <f xml:space="preserve"> SUM(E$283:E323)</f>
        <v>1611969</v>
      </c>
      <c r="M398" s="12">
        <f t="shared" si="78"/>
        <v>-697554</v>
      </c>
      <c r="N398" s="12">
        <f t="shared" si="77"/>
        <v>914415</v>
      </c>
    </row>
    <row r="399" spans="1:14" x14ac:dyDescent="0.2">
      <c r="A399" s="13"/>
      <c r="B399" s="2" t="s">
        <v>5</v>
      </c>
      <c r="C399" s="6">
        <f>SUM(C$138:C179)+SUM(E$283:E324)</f>
        <v>899411</v>
      </c>
      <c r="D399" s="6">
        <f>SUM(D$138:D179) - SUM(C$215:C256)</f>
        <v>446435</v>
      </c>
      <c r="E399" s="6">
        <f>F399+G399+H399+I399 - SUM(H$215:H256)</f>
        <v>519585</v>
      </c>
      <c r="F399" s="6">
        <f>SUM(F$138:F179)</f>
        <v>289090</v>
      </c>
      <c r="G399" s="6">
        <f>SUM(G$138:G179)</f>
        <v>238660</v>
      </c>
      <c r="H399" s="6">
        <f>SUM(H$138:H179)</f>
        <v>188543</v>
      </c>
      <c r="I399" s="6">
        <f>SUM(I$138:I179)</f>
        <v>133404</v>
      </c>
      <c r="J399" s="13"/>
      <c r="K399" s="10" t="s">
        <v>5</v>
      </c>
      <c r="L399" s="12">
        <f xml:space="preserve"> SUM(E$283:E324)</f>
        <v>1642068</v>
      </c>
      <c r="M399" s="12">
        <f t="shared" si="78"/>
        <v>-742657</v>
      </c>
      <c r="N399" s="12">
        <f t="shared" si="77"/>
        <v>899411</v>
      </c>
    </row>
    <row r="400" spans="1:14" x14ac:dyDescent="0.2">
      <c r="A400" s="13"/>
      <c r="B400" s="2" t="s">
        <v>6</v>
      </c>
      <c r="C400" s="6">
        <f>SUM(C$138:C180)+SUM(E$283:E325)</f>
        <v>893512</v>
      </c>
      <c r="D400" s="6">
        <f>SUM(D$138:D180) - SUM(C$215:C257)</f>
        <v>503956</v>
      </c>
      <c r="E400" s="6">
        <f>F400+G400+H400+I400 - SUM(H$215:H257)</f>
        <v>602313</v>
      </c>
      <c r="F400" s="6">
        <f>SUM(F$138:F180)</f>
        <v>301145</v>
      </c>
      <c r="G400" s="6">
        <f>SUM(G$138:G180)</f>
        <v>291598</v>
      </c>
      <c r="H400" s="6">
        <f>SUM(H$138:H180)</f>
        <v>196529</v>
      </c>
      <c r="I400" s="6">
        <f>SUM(I$138:I180)</f>
        <v>149795</v>
      </c>
      <c r="J400" s="13"/>
      <c r="K400" s="10" t="s">
        <v>6</v>
      </c>
      <c r="L400" s="12">
        <f xml:space="preserve"> SUM(E$283:E325)</f>
        <v>1676179</v>
      </c>
      <c r="M400" s="12">
        <f t="shared" si="78"/>
        <v>-782667</v>
      </c>
      <c r="N400" s="12">
        <f t="shared" si="77"/>
        <v>893512</v>
      </c>
    </row>
    <row r="401" spans="1:14" x14ac:dyDescent="0.2">
      <c r="A401" s="13"/>
      <c r="B401" s="2" t="s">
        <v>7</v>
      </c>
      <c r="C401" s="6">
        <f>SUM(C$138:C181)+SUM(E$283:E326)</f>
        <v>861381</v>
      </c>
      <c r="D401" s="6">
        <f>SUM(D$138:D181) - SUM(C$215:C258)</f>
        <v>443402</v>
      </c>
      <c r="E401" s="6">
        <f>F401+G401+H401+I401 - SUM(H$215:H258)</f>
        <v>547981</v>
      </c>
      <c r="F401" s="6">
        <f>SUM(F$138:F181)</f>
        <v>301667</v>
      </c>
      <c r="G401" s="6">
        <f>SUM(G$138:G181)</f>
        <v>255253</v>
      </c>
      <c r="H401" s="6">
        <f>SUM(H$138:H181)</f>
        <v>183960</v>
      </c>
      <c r="I401" s="6">
        <f>SUM(I$138:I181)</f>
        <v>148122</v>
      </c>
      <c r="J401" s="13"/>
      <c r="K401" s="10" t="s">
        <v>7</v>
      </c>
      <c r="L401" s="12">
        <f xml:space="preserve"> SUM(E$283:E326)</f>
        <v>1700096</v>
      </c>
      <c r="M401" s="12">
        <f t="shared" si="78"/>
        <v>-838715</v>
      </c>
      <c r="N401" s="12">
        <f t="shared" si="77"/>
        <v>861381</v>
      </c>
    </row>
    <row r="402" spans="1:14" x14ac:dyDescent="0.2">
      <c r="A402" s="13"/>
      <c r="B402" s="2" t="s">
        <v>8</v>
      </c>
      <c r="C402" s="6">
        <f>SUM(C$138:C182)+SUM(E$283:E327)</f>
        <v>847870</v>
      </c>
      <c r="D402" s="6">
        <f>SUM(D$138:D182) - SUM(C$215:C259)</f>
        <v>419506</v>
      </c>
      <c r="E402" s="6">
        <f>F402+G402+H402+I402 - SUM(H$215:H259)</f>
        <v>358316</v>
      </c>
      <c r="F402" s="6">
        <f>SUM(F$138:F182)</f>
        <v>309856</v>
      </c>
      <c r="G402" s="6">
        <f>SUM(G$138:G182)</f>
        <v>87311</v>
      </c>
      <c r="H402" s="6">
        <f>SUM(H$138:H182)</f>
        <v>181186</v>
      </c>
      <c r="I402" s="6">
        <f>SUM(I$138:I182)</f>
        <v>129243</v>
      </c>
      <c r="J402" s="13"/>
      <c r="K402" s="10" t="s">
        <v>8</v>
      </c>
      <c r="L402" s="12">
        <f xml:space="preserve"> SUM(E$283:E327)</f>
        <v>1732115</v>
      </c>
      <c r="M402" s="12">
        <f t="shared" si="78"/>
        <v>-884245</v>
      </c>
      <c r="N402" s="12">
        <f t="shared" si="77"/>
        <v>847870</v>
      </c>
    </row>
    <row r="403" spans="1:14" x14ac:dyDescent="0.2">
      <c r="A403" s="13"/>
      <c r="B403" s="2" t="s">
        <v>9</v>
      </c>
      <c r="C403" s="6">
        <f>SUM(C$138:C183)+SUM(E$283:E328)</f>
        <v>845520</v>
      </c>
      <c r="D403" s="6">
        <f>SUM(D$138:D183) - SUM(C$215:C260)</f>
        <v>464361</v>
      </c>
      <c r="E403" s="6">
        <f>F403+G403+H403+I403 - SUM(H$215:H260)</f>
        <v>316002</v>
      </c>
      <c r="F403" s="6">
        <f>SUM(F$138:F183)</f>
        <v>324868</v>
      </c>
      <c r="G403" s="6">
        <f>SUM(G$138:G183)</f>
        <v>19873</v>
      </c>
      <c r="H403" s="6">
        <f>SUM(H$138:H183)</f>
        <v>187193</v>
      </c>
      <c r="I403" s="6">
        <f>SUM(I$138:I183)</f>
        <v>141702</v>
      </c>
      <c r="J403" s="13"/>
      <c r="K403" s="10" t="s">
        <v>9</v>
      </c>
      <c r="L403" s="12">
        <f xml:space="preserve"> SUM(E$283:E328)</f>
        <v>1769536</v>
      </c>
      <c r="M403" s="12">
        <f t="shared" si="78"/>
        <v>-924016</v>
      </c>
      <c r="N403" s="12">
        <f t="shared" si="77"/>
        <v>845520</v>
      </c>
    </row>
    <row r="404" spans="1:14" x14ac:dyDescent="0.2">
      <c r="A404" s="13"/>
      <c r="B404" s="2" t="s">
        <v>10</v>
      </c>
      <c r="C404" s="6">
        <f>SUM(C$138:C184)+SUM(E$283:E329)</f>
        <v>832319</v>
      </c>
      <c r="D404" s="6">
        <f>SUM(D$138:D184) - SUM(C$215:C261)</f>
        <v>531035</v>
      </c>
      <c r="E404" s="6">
        <f>F404+G404+H404+I404 - SUM(H$215:H261)</f>
        <v>345604</v>
      </c>
      <c r="F404" s="6">
        <f>SUM(F$138:F184)</f>
        <v>337177</v>
      </c>
      <c r="G404" s="6">
        <f>SUM(G$138:G184)</f>
        <v>389</v>
      </c>
      <c r="H404" s="6">
        <f>SUM(H$138:H184)</f>
        <v>217023</v>
      </c>
      <c r="I404" s="6">
        <f>SUM(I$138:I184)</f>
        <v>155254</v>
      </c>
      <c r="J404" s="13"/>
      <c r="K404" s="10" t="s">
        <v>10</v>
      </c>
      <c r="L404" s="12">
        <f xml:space="preserve"> SUM(E$283:E329)</f>
        <v>1796972</v>
      </c>
      <c r="M404" s="12">
        <f t="shared" si="78"/>
        <v>-964653</v>
      </c>
      <c r="N404" s="12">
        <f t="shared" si="77"/>
        <v>832319</v>
      </c>
    </row>
    <row r="405" spans="1:14" x14ac:dyDescent="0.2">
      <c r="A405" s="13"/>
      <c r="B405" s="2" t="s">
        <v>11</v>
      </c>
      <c r="C405" s="6">
        <f>SUM(C$138:C185)+SUM(E$283:E330)</f>
        <v>735694</v>
      </c>
      <c r="D405" s="6">
        <f>SUM(D$138:D185) - SUM(C$215:C262)</f>
        <v>393721</v>
      </c>
      <c r="E405" s="6">
        <f>F405+G405+H405+I405 - SUM(H$215:H262)</f>
        <v>237100</v>
      </c>
      <c r="F405" s="6">
        <f>SUM(F$138:F185)</f>
        <v>342229</v>
      </c>
      <c r="G405" s="6">
        <f>SUM(G$138:G185)</f>
        <v>27940</v>
      </c>
      <c r="H405" s="6">
        <f>SUM(H$138:H185)</f>
        <v>108130</v>
      </c>
      <c r="I405" s="6">
        <f>SUM(I$138:I185)</f>
        <v>128071</v>
      </c>
      <c r="J405" s="13"/>
      <c r="K405" s="10" t="s">
        <v>11</v>
      </c>
      <c r="L405" s="12">
        <f xml:space="preserve"> SUM(E$283:E330)</f>
        <v>1831297</v>
      </c>
      <c r="M405" s="12">
        <f t="shared" si="78"/>
        <v>-1095603</v>
      </c>
      <c r="N405" s="12">
        <f t="shared" si="77"/>
        <v>735694</v>
      </c>
    </row>
    <row r="406" spans="1:14" x14ac:dyDescent="0.2">
      <c r="A406" s="15">
        <v>2018</v>
      </c>
      <c r="B406" s="3" t="s">
        <v>0</v>
      </c>
      <c r="C406" s="6">
        <f>SUM(C$138:C186)+SUM(E$283:E331)</f>
        <v>814255</v>
      </c>
      <c r="D406" s="6">
        <f>SUM(D$138:D186) - SUM(C$215:C263)</f>
        <v>444167</v>
      </c>
      <c r="E406" s="6">
        <f>F406+G406+H406+I406 - SUM(H$215:H263)</f>
        <v>321947</v>
      </c>
      <c r="F406" s="6">
        <f>SUM(F$138:F186)</f>
        <v>357646</v>
      </c>
      <c r="G406" s="6">
        <f>SUM(G$138:G186)</f>
        <v>24668</v>
      </c>
      <c r="H406" s="6">
        <f>SUM(H$138:H186)</f>
        <v>188833</v>
      </c>
      <c r="I406" s="6">
        <f>SUM(I$138:I186)</f>
        <v>128473</v>
      </c>
      <c r="J406" s="15">
        <v>2018</v>
      </c>
      <c r="K406" s="3" t="s">
        <v>0</v>
      </c>
      <c r="L406" s="12">
        <f xml:space="preserve"> SUM(E$283:E331)</f>
        <v>1895717</v>
      </c>
      <c r="M406" s="12">
        <f t="shared" si="78"/>
        <v>-1081462</v>
      </c>
      <c r="N406" s="12">
        <f t="shared" si="77"/>
        <v>814255</v>
      </c>
    </row>
    <row r="407" spans="1:14" x14ac:dyDescent="0.2">
      <c r="A407" s="15"/>
      <c r="B407" s="3" t="s">
        <v>1</v>
      </c>
      <c r="C407" s="6">
        <f>SUM(C$138:C187)+SUM(E$283:E332)</f>
        <v>833424</v>
      </c>
      <c r="D407" s="6">
        <f>SUM(D$138:D187) - SUM(C$215:C264)</f>
        <v>492104</v>
      </c>
      <c r="E407" s="6">
        <f>F407+G407+H407+I407 - SUM(H$215:H264)</f>
        <v>353869</v>
      </c>
      <c r="F407" s="6">
        <f>SUM(F$138:F187)</f>
        <v>370740</v>
      </c>
      <c r="G407" s="6">
        <f>SUM(G$138:G187)</f>
        <v>30476</v>
      </c>
      <c r="H407" s="6">
        <f>SUM(H$138:H187)</f>
        <v>195260</v>
      </c>
      <c r="I407" s="6">
        <f>SUM(I$138:I187)</f>
        <v>141011</v>
      </c>
      <c r="J407" s="15"/>
      <c r="K407" s="3" t="s">
        <v>1</v>
      </c>
      <c r="L407" s="12">
        <f xml:space="preserve"> SUM(E$283:E332)</f>
        <v>1933118</v>
      </c>
      <c r="M407" s="12">
        <f t="shared" si="78"/>
        <v>-1099694</v>
      </c>
      <c r="N407" s="12">
        <f t="shared" si="77"/>
        <v>833424</v>
      </c>
    </row>
    <row r="408" spans="1:14" x14ac:dyDescent="0.2">
      <c r="A408" s="15"/>
      <c r="B408" s="3" t="s">
        <v>2</v>
      </c>
      <c r="C408" s="6">
        <f>SUM(C$138:C188)+SUM(E$283:E333)</f>
        <v>845581</v>
      </c>
      <c r="D408" s="6">
        <f>SUM(D$138:D188) - SUM(C$215:C265)</f>
        <v>535137</v>
      </c>
      <c r="E408" s="6">
        <f>F408+G408+H408+I408 - SUM(H$215:H265)</f>
        <v>392161</v>
      </c>
      <c r="F408" s="6">
        <f>SUM(F$138:F188)</f>
        <v>385289</v>
      </c>
      <c r="G408" s="6">
        <f>SUM(G$138:G188)</f>
        <v>63949</v>
      </c>
      <c r="H408" s="6">
        <f>SUM(H$138:H188)</f>
        <v>174479</v>
      </c>
      <c r="I408" s="6">
        <f>SUM(I$138:I188)</f>
        <v>158993</v>
      </c>
      <c r="J408" s="15"/>
      <c r="K408" s="3" t="s">
        <v>2</v>
      </c>
      <c r="L408" s="12">
        <f xml:space="preserve"> SUM(E$283:E333)</f>
        <v>1973403</v>
      </c>
      <c r="M408" s="12">
        <f t="shared" si="78"/>
        <v>-1127822</v>
      </c>
      <c r="N408" s="12">
        <f t="shared" si="77"/>
        <v>845581</v>
      </c>
    </row>
    <row r="409" spans="1:14" x14ac:dyDescent="0.2">
      <c r="A409" s="15"/>
      <c r="B409" s="3" t="s">
        <v>3</v>
      </c>
      <c r="C409" s="6">
        <f>SUM(C$138:C189)+SUM(E$283:E334)</f>
        <v>879679</v>
      </c>
      <c r="D409" s="6">
        <f>SUM(D$138:D189) - SUM(C$215:C266)</f>
        <v>598392</v>
      </c>
      <c r="E409" s="6">
        <f>F409+G409+H409+I409 - SUM(H$215:H266)</f>
        <v>460696</v>
      </c>
      <c r="F409" s="6">
        <f>SUM(F$138:F189)</f>
        <v>400092</v>
      </c>
      <c r="G409" s="6">
        <f>SUM(G$138:G189)</f>
        <v>92194</v>
      </c>
      <c r="H409" s="6">
        <f>SUM(H$138:H189)</f>
        <v>186533</v>
      </c>
      <c r="I409" s="6">
        <f>SUM(I$138:I189)</f>
        <v>179286</v>
      </c>
      <c r="J409" s="15"/>
      <c r="K409" s="3" t="s">
        <v>3</v>
      </c>
      <c r="L409" s="12">
        <f xml:space="preserve"> SUM(E$283:E334)</f>
        <v>2019538</v>
      </c>
      <c r="M409" s="12">
        <f t="shared" si="78"/>
        <v>-1139859</v>
      </c>
      <c r="N409" s="12">
        <f t="shared" si="77"/>
        <v>879679</v>
      </c>
    </row>
    <row r="410" spans="1:14" x14ac:dyDescent="0.2">
      <c r="A410" s="15"/>
      <c r="B410" s="3" t="s">
        <v>4</v>
      </c>
      <c r="C410" s="6">
        <f>SUM(C$138:C190)+SUM(E$283:E335)</f>
        <v>893653</v>
      </c>
      <c r="D410" s="6">
        <f>SUM(D$138:D190) - SUM(C$215:C267)</f>
        <v>676798</v>
      </c>
      <c r="E410" s="6">
        <f>F410+G410+H410+I410 - SUM(H$215:H267)</f>
        <v>570608</v>
      </c>
      <c r="F410" s="6">
        <f>SUM(F$138:F190)</f>
        <v>413888</v>
      </c>
      <c r="G410" s="6">
        <f>SUM(G$138:G190)</f>
        <v>155194</v>
      </c>
      <c r="H410" s="6">
        <f>SUM(H$138:H190)</f>
        <v>220451</v>
      </c>
      <c r="I410" s="6">
        <f>SUM(I$138:I190)</f>
        <v>184974</v>
      </c>
      <c r="J410" s="15"/>
      <c r="K410" s="3" t="s">
        <v>4</v>
      </c>
      <c r="L410" s="12">
        <f xml:space="preserve"> SUM(E$283:E335)</f>
        <v>2058496</v>
      </c>
      <c r="M410" s="12">
        <f t="shared" si="78"/>
        <v>-1164843</v>
      </c>
      <c r="N410" s="12">
        <f t="shared" si="77"/>
        <v>893653</v>
      </c>
    </row>
    <row r="411" spans="1:14" x14ac:dyDescent="0.2">
      <c r="A411" s="15"/>
      <c r="B411" s="3" t="s">
        <v>5</v>
      </c>
      <c r="C411" s="6">
        <f>SUM(C$138:C191)+SUM(E$283:E336)</f>
        <v>889114</v>
      </c>
      <c r="D411" s="6">
        <f>SUM(D$138:D191) - SUM(C$215:C268)</f>
        <v>729604</v>
      </c>
      <c r="E411" s="6">
        <f>F411+G411+H411+I411 - SUM(H$215:H268)</f>
        <v>691486</v>
      </c>
      <c r="F411" s="6">
        <f>SUM(F$138:F191)</f>
        <v>427928</v>
      </c>
      <c r="G411" s="6">
        <f>SUM(G$138:G191)</f>
        <v>257321</v>
      </c>
      <c r="H411" s="6">
        <f>SUM(H$138:H191)</f>
        <v>222633</v>
      </c>
      <c r="I411" s="6">
        <f>SUM(I$138:I191)</f>
        <v>193976</v>
      </c>
      <c r="J411" s="15"/>
      <c r="K411" s="3" t="s">
        <v>5</v>
      </c>
      <c r="L411" s="12">
        <f xml:space="preserve"> SUM(E$283:E336)</f>
        <v>2096189</v>
      </c>
      <c r="M411" s="12">
        <f t="shared" si="78"/>
        <v>-1207075</v>
      </c>
      <c r="N411" s="12">
        <f t="shared" si="77"/>
        <v>889114</v>
      </c>
    </row>
    <row r="412" spans="1:14" x14ac:dyDescent="0.2">
      <c r="A412" s="15"/>
      <c r="B412" s="3" t="s">
        <v>6</v>
      </c>
      <c r="C412" s="6">
        <f>SUM(C$138:C192)+SUM(E$283:E337)</f>
        <v>908156</v>
      </c>
      <c r="D412" s="6">
        <f>SUM(D$138:D192) - SUM(C$215:C269)</f>
        <v>763611</v>
      </c>
      <c r="E412" s="6">
        <f>F412+G412+H412+I412 - SUM(H$215:H269)</f>
        <v>777612</v>
      </c>
      <c r="F412" s="6">
        <f>SUM(F$138:F192)</f>
        <v>440594</v>
      </c>
      <c r="G412" s="6">
        <f>SUM(G$138:G192)</f>
        <v>308363</v>
      </c>
      <c r="H412" s="6">
        <f>SUM(H$138:H192)</f>
        <v>239368</v>
      </c>
      <c r="I412" s="6">
        <f>SUM(I$138:I192)</f>
        <v>206681</v>
      </c>
      <c r="J412" s="15"/>
      <c r="K412" s="3" t="s">
        <v>6</v>
      </c>
      <c r="L412" s="12">
        <f xml:space="preserve"> SUM(E$283:E337)</f>
        <v>2148057</v>
      </c>
      <c r="M412" s="12">
        <f t="shared" si="78"/>
        <v>-1239901</v>
      </c>
      <c r="N412" s="12">
        <f t="shared" si="77"/>
        <v>908156</v>
      </c>
    </row>
    <row r="413" spans="1:14" x14ac:dyDescent="0.2">
      <c r="A413" s="15"/>
      <c r="B413" s="3" t="s">
        <v>7</v>
      </c>
      <c r="C413" s="6">
        <f>SUM(C$138:C193)+SUM(E$283:E338)</f>
        <v>901301</v>
      </c>
      <c r="D413" s="6">
        <f>SUM(D$138:D193) - SUM(C$215:C270)</f>
        <v>661227</v>
      </c>
      <c r="E413" s="6">
        <f>F413+G413+H413+I413 - SUM(H$215:H270)</f>
        <v>707428</v>
      </c>
      <c r="F413" s="6">
        <f>SUM(F$138:F193)</f>
        <v>441033</v>
      </c>
      <c r="G413" s="6">
        <f>SUM(G$138:G193)</f>
        <v>269314</v>
      </c>
      <c r="H413" s="6">
        <f>SUM(H$138:H193)</f>
        <v>214895</v>
      </c>
      <c r="I413" s="6">
        <f>SUM(I$138:I193)</f>
        <v>204197</v>
      </c>
      <c r="J413" s="15"/>
      <c r="K413" s="3" t="s">
        <v>7</v>
      </c>
      <c r="L413" s="12">
        <f xml:space="preserve"> SUM(E$283:E338)</f>
        <v>2189440</v>
      </c>
      <c r="M413" s="12">
        <f t="shared" si="78"/>
        <v>-1288139</v>
      </c>
      <c r="N413" s="12">
        <f t="shared" si="77"/>
        <v>901301</v>
      </c>
    </row>
    <row r="414" spans="1:14" x14ac:dyDescent="0.2">
      <c r="A414" s="15"/>
      <c r="B414" s="3" t="s">
        <v>8</v>
      </c>
      <c r="C414" s="6">
        <f>SUM(C$138:C194)+SUM(E$283:E339)</f>
        <v>924771</v>
      </c>
      <c r="D414" s="6">
        <f>SUM(D$138:D194) - SUM(C$215:C271)</f>
        <v>597336</v>
      </c>
      <c r="E414" s="6">
        <f>F414+G414+H414+I414 - SUM(H$215:H271)</f>
        <v>509268</v>
      </c>
      <c r="F414" s="6">
        <f>SUM(F$138:F194)</f>
        <v>451537</v>
      </c>
      <c r="G414" s="6">
        <f>SUM(G$138:G194)</f>
        <v>95635</v>
      </c>
      <c r="H414" s="6">
        <f>SUM(H$138:H194)</f>
        <v>210749</v>
      </c>
      <c r="I414" s="6">
        <f>SUM(I$138:I194)</f>
        <v>181121</v>
      </c>
      <c r="J414" s="15"/>
      <c r="K414" s="3" t="s">
        <v>8</v>
      </c>
      <c r="L414" s="12">
        <f xml:space="preserve"> SUM(E$283:E339)</f>
        <v>2238051</v>
      </c>
      <c r="M414" s="12">
        <f t="shared" si="78"/>
        <v>-1313280</v>
      </c>
      <c r="N414" s="12">
        <f t="shared" si="77"/>
        <v>924771</v>
      </c>
    </row>
    <row r="415" spans="1:14" x14ac:dyDescent="0.2">
      <c r="A415" s="15"/>
      <c r="B415" s="3" t="s">
        <v>9</v>
      </c>
      <c r="C415" s="6">
        <f>SUM(C$138:C195)+SUM(E$283:E340)</f>
        <v>964572</v>
      </c>
      <c r="D415" s="6">
        <f>SUM(D$138:D195) - SUM(C$215:C272)</f>
        <v>615086</v>
      </c>
      <c r="E415" s="6">
        <f>F415+G415+H415+I415 - SUM(H$215:H272)</f>
        <v>470967</v>
      </c>
      <c r="F415" s="6">
        <f>SUM(F$138:F195)</f>
        <v>468435</v>
      </c>
      <c r="G415" s="6">
        <f>SUM(G$138:G195)</f>
        <v>27416</v>
      </c>
      <c r="H415" s="6">
        <f>SUM(H$138:H195)</f>
        <v>218099</v>
      </c>
      <c r="I415" s="6">
        <f>SUM(I$138:I195)</f>
        <v>196241</v>
      </c>
      <c r="J415" s="15"/>
      <c r="K415" s="3" t="s">
        <v>9</v>
      </c>
      <c r="L415" s="12">
        <f xml:space="preserve"> SUM(E$283:E340)</f>
        <v>2300467</v>
      </c>
      <c r="M415" s="12">
        <f t="shared" si="78"/>
        <v>-1335895</v>
      </c>
      <c r="N415" s="12">
        <f t="shared" si="77"/>
        <v>964572</v>
      </c>
    </row>
    <row r="416" spans="1:14" x14ac:dyDescent="0.2">
      <c r="A416" s="15"/>
      <c r="B416" s="3" t="s">
        <v>10</v>
      </c>
      <c r="C416" s="6">
        <f>SUM(C$138:C196)+SUM(E$283:E341)</f>
        <v>991940</v>
      </c>
      <c r="D416" s="6">
        <f>SUM(D$138:D196) - SUM(C$215:C273)</f>
        <v>638342</v>
      </c>
      <c r="E416" s="6">
        <f>F416+G416+H416+I416 - SUM(H$215:H273)</f>
        <v>483133</v>
      </c>
      <c r="F416" s="6">
        <f>SUM(F$138:F196)</f>
        <v>481846</v>
      </c>
      <c r="G416" s="6">
        <f>SUM(G$138:G196)</f>
        <v>5692</v>
      </c>
      <c r="H416" s="6">
        <f>SUM(H$138:H196)</f>
        <v>234024</v>
      </c>
      <c r="I416" s="6">
        <f>SUM(I$138:I196)</f>
        <v>209816</v>
      </c>
      <c r="J416" s="15"/>
      <c r="K416" s="3" t="s">
        <v>10</v>
      </c>
      <c r="L416" s="12">
        <f xml:space="preserve"> SUM(E$283:E341)</f>
        <v>2352911</v>
      </c>
      <c r="M416" s="12">
        <f t="shared" si="78"/>
        <v>-1360971</v>
      </c>
      <c r="N416" s="12">
        <f t="shared" si="77"/>
        <v>991940</v>
      </c>
    </row>
    <row r="417" spans="1:14" x14ac:dyDescent="0.2">
      <c r="A417" s="15"/>
      <c r="B417" s="3" t="s">
        <v>11</v>
      </c>
      <c r="C417" s="6">
        <f>SUM(C$138:C197)+SUM(E$283:E342)</f>
        <v>945074</v>
      </c>
      <c r="D417" s="6">
        <f>SUM(D$138:D197) - SUM(C$215:C274)</f>
        <v>438753</v>
      </c>
      <c r="E417" s="6">
        <f>F417+G417+H417+I417 - SUM(H$215:H274)</f>
        <v>396184</v>
      </c>
      <c r="F417" s="6">
        <f>SUM(F$138:F197)</f>
        <v>486945</v>
      </c>
      <c r="G417" s="6">
        <f>SUM(G$138:G197)</f>
        <v>35730</v>
      </c>
      <c r="H417" s="6">
        <f>SUM(H$138:H197)</f>
        <v>157133</v>
      </c>
      <c r="I417" s="6">
        <f>SUM(I$138:I197)</f>
        <v>174145</v>
      </c>
      <c r="J417" s="15"/>
      <c r="K417" s="3" t="s">
        <v>11</v>
      </c>
      <c r="L417" s="12">
        <f xml:space="preserve"> SUM(E$283:E342)</f>
        <v>2429933</v>
      </c>
      <c r="M417" s="12">
        <f t="shared" si="78"/>
        <v>-1484859</v>
      </c>
      <c r="N417" s="12">
        <f t="shared" si="77"/>
        <v>945074</v>
      </c>
    </row>
    <row r="418" spans="1:14" x14ac:dyDescent="0.2">
      <c r="A418" s="13">
        <v>2019</v>
      </c>
      <c r="B418" s="2" t="s">
        <v>0</v>
      </c>
      <c r="C418" s="6">
        <f>SUM(C$138:C198)+SUM(E$283:E343)</f>
        <v>1122835</v>
      </c>
      <c r="D418" s="6">
        <f>SUM(D$138:D198) - SUM(C$215:C275)</f>
        <v>410843</v>
      </c>
      <c r="E418" s="6">
        <f>F418+G418+H418+I418 - SUM(H$215:H275)</f>
        <v>428251</v>
      </c>
      <c r="F418" s="6">
        <f>SUM(F$138:F198)</f>
        <v>504158</v>
      </c>
      <c r="G418" s="6">
        <f>SUM(G$138:G198)</f>
        <v>32156</v>
      </c>
      <c r="H418" s="6">
        <f>SUM(H$138:H198)</f>
        <v>190629</v>
      </c>
      <c r="I418" s="6">
        <f>SUM(I$138:I198)</f>
        <v>172033</v>
      </c>
      <c r="J418" s="13">
        <v>2019</v>
      </c>
      <c r="K418" s="10" t="s">
        <v>0</v>
      </c>
      <c r="L418" s="12">
        <f xml:space="preserve"> SUM(E$283:E343)</f>
        <v>2559436</v>
      </c>
      <c r="M418" s="12">
        <f t="shared" si="78"/>
        <v>-1436601</v>
      </c>
      <c r="N418" s="12">
        <f t="shared" si="77"/>
        <v>1122835</v>
      </c>
    </row>
    <row r="419" spans="1:14" x14ac:dyDescent="0.2">
      <c r="A419" s="13"/>
      <c r="B419" s="2" t="s">
        <v>1</v>
      </c>
      <c r="C419" s="6">
        <f>SUM(C$138:C199)+SUM(E$283:E344)</f>
        <v>1171276</v>
      </c>
      <c r="D419" s="6">
        <f>SUM(D$138:D199) - SUM(C$215:C276)</f>
        <v>434339</v>
      </c>
      <c r="E419" s="6">
        <f>F419+G419+H419+I419 - SUM(H$215:H276)</f>
        <v>465478</v>
      </c>
      <c r="F419" s="6">
        <f>SUM(F$138:F199)</f>
        <v>517488</v>
      </c>
      <c r="G419" s="6">
        <f>SUM(G$138:G199)</f>
        <v>40274</v>
      </c>
      <c r="H419" s="6">
        <f>SUM(H$138:H199)</f>
        <v>197311</v>
      </c>
      <c r="I419" s="6">
        <f>SUM(I$138:I199)</f>
        <v>188588</v>
      </c>
      <c r="J419" s="13"/>
      <c r="K419" s="10" t="s">
        <v>1</v>
      </c>
      <c r="L419" s="12">
        <f xml:space="preserve"> SUM(E$283:E344)</f>
        <v>2613963</v>
      </c>
      <c r="M419" s="12">
        <f t="shared" si="78"/>
        <v>-1442687</v>
      </c>
      <c r="N419" s="12">
        <f t="shared" si="77"/>
        <v>1171276</v>
      </c>
    </row>
    <row r="420" spans="1:14" x14ac:dyDescent="0.2">
      <c r="A420" s="13"/>
      <c r="B420" s="2" t="s">
        <v>2</v>
      </c>
      <c r="C420" s="6">
        <f>SUM(C$138:C200)+SUM(E$283:E345)</f>
        <v>1200275</v>
      </c>
      <c r="D420" s="6">
        <f>SUM(D$138:D200) - SUM(C$215:C277)</f>
        <v>445758</v>
      </c>
      <c r="E420" s="6">
        <f>F420+G420+H420+I420 - SUM(H$215:H277)</f>
        <v>483328</v>
      </c>
      <c r="F420" s="6">
        <f>SUM(F$138:F200)</f>
        <v>531128</v>
      </c>
      <c r="G420" s="6">
        <f>SUM(G$138:G200)</f>
        <v>48845</v>
      </c>
      <c r="H420" s="6">
        <f>SUM(H$138:H200)</f>
        <v>189798</v>
      </c>
      <c r="I420" s="6">
        <f>SUM(I$138:I200)</f>
        <v>200471</v>
      </c>
      <c r="J420" s="13"/>
      <c r="K420" s="10" t="s">
        <v>2</v>
      </c>
      <c r="L420" s="12">
        <f xml:space="preserve"> SUM(E$283:E345)</f>
        <v>2671055</v>
      </c>
      <c r="M420" s="12">
        <f t="shared" si="78"/>
        <v>-1470780</v>
      </c>
      <c r="N420" s="12">
        <f t="shared" si="77"/>
        <v>1200275</v>
      </c>
    </row>
    <row r="421" spans="1:14" x14ac:dyDescent="0.2">
      <c r="A421" s="13"/>
      <c r="B421" s="2" t="s">
        <v>3</v>
      </c>
      <c r="C421" s="6">
        <f>SUM(C$138:C201)+SUM(E$283:E346)</f>
        <v>1246302</v>
      </c>
      <c r="D421" s="6">
        <f>SUM(D$138:D201) - SUM(C$215:C278)</f>
        <v>478683</v>
      </c>
      <c r="E421" s="6">
        <f>F421+G421+H421+I421 - SUM(H$215:H278)</f>
        <v>582061</v>
      </c>
      <c r="F421" s="6">
        <f>SUM(F$138:F201)</f>
        <v>545684</v>
      </c>
      <c r="G421" s="6">
        <f>SUM(G$138:G201)</f>
        <v>109728</v>
      </c>
      <c r="H421" s="6">
        <f>SUM(H$138:H201)</f>
        <v>195978</v>
      </c>
      <c r="I421" s="6">
        <f>SUM(I$138:I201)</f>
        <v>226179</v>
      </c>
      <c r="J421" s="13"/>
      <c r="K421" s="10" t="s">
        <v>3</v>
      </c>
      <c r="L421" s="12">
        <f xml:space="preserve"> SUM(E$283:E346)</f>
        <v>2727163</v>
      </c>
      <c r="M421" s="12">
        <f t="shared" si="78"/>
        <v>-1480861</v>
      </c>
      <c r="N421" s="12">
        <f t="shared" si="77"/>
        <v>1246302</v>
      </c>
    </row>
  </sheetData>
  <sheetProtection algorithmName="SHA-512" hashValue="sld7FlQB9Ok8rJeMBgBfNVNWc+x+L2p+nsfW1YvO+bkGYXigFUdQd1/obeDJnur9cU/ZAdLXc9WpAFJfRx5xEw==" saltValue="ny5q9rj0Zq7mkYDWkd4NiA==" spinCount="100000" sheet="1" formatCells="0" formatColumns="0" formatRows="0" insertColumns="0" insertRows="0" insertHyperlinks="0" deleteColumns="0" deleteRows="0" sort="0" autoFilter="0" pivotTables="0"/>
  <mergeCells count="46">
    <mergeCell ref="J418:J421"/>
    <mergeCell ref="J358:J369"/>
    <mergeCell ref="J370:J381"/>
    <mergeCell ref="J382:J393"/>
    <mergeCell ref="J394:J405"/>
    <mergeCell ref="J406:J417"/>
    <mergeCell ref="A65:A68"/>
    <mergeCell ref="A132:A135"/>
    <mergeCell ref="A198:A201"/>
    <mergeCell ref="A275:A278"/>
    <mergeCell ref="A331:A342"/>
    <mergeCell ref="A186:A197"/>
    <mergeCell ref="A215:A226"/>
    <mergeCell ref="A227:A238"/>
    <mergeCell ref="A239:A250"/>
    <mergeCell ref="A251:A262"/>
    <mergeCell ref="A5:A16"/>
    <mergeCell ref="A17:A28"/>
    <mergeCell ref="A29:A40"/>
    <mergeCell ref="A41:A52"/>
    <mergeCell ref="A283:A294"/>
    <mergeCell ref="A53:A64"/>
    <mergeCell ref="A72:A83"/>
    <mergeCell ref="A84:A95"/>
    <mergeCell ref="A96:A107"/>
    <mergeCell ref="A108:A119"/>
    <mergeCell ref="A120:A131"/>
    <mergeCell ref="A138:A149"/>
    <mergeCell ref="A150:A161"/>
    <mergeCell ref="A162:A173"/>
    <mergeCell ref="A174:A185"/>
    <mergeCell ref="A263:A274"/>
    <mergeCell ref="A418:A421"/>
    <mergeCell ref="D213:F213"/>
    <mergeCell ref="A358:A369"/>
    <mergeCell ref="A370:A381"/>
    <mergeCell ref="A382:A393"/>
    <mergeCell ref="A394:A405"/>
    <mergeCell ref="A406:A417"/>
    <mergeCell ref="D281:D282"/>
    <mergeCell ref="E281:E282"/>
    <mergeCell ref="A295:A306"/>
    <mergeCell ref="A307:A318"/>
    <mergeCell ref="A319:A330"/>
    <mergeCell ref="C281:C282"/>
    <mergeCell ref="A343:A346"/>
  </mergeCells>
  <pageMargins left="0.7" right="0.7" top="0.75" bottom="0.75" header="0.3" footer="0.3"/>
  <pageSetup paperSize="9" orientation="portrait"/>
  <ignoredErrors>
    <ignoredError sqref="D359:D420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5" workbookViewId="0">
      <selection activeCell="E71" sqref="E71"/>
    </sheetView>
  </sheetViews>
  <sheetFormatPr defaultColWidth="10.85546875" defaultRowHeight="15" x14ac:dyDescent="0.25"/>
  <cols>
    <col min="1" max="16384" width="10.85546875" style="5"/>
  </cols>
  <sheetData/>
  <sheetProtection algorithmName="SHA-512" hashValue="cRWlAtfVXy4lhhoH95Zhp6ed/ci3WwitWJkuKVxd8fhkxs835UVSB5RT+tazPCHlFmPAq1T0PoVrjhMNl4Npzg==" saltValue="iSzl36d0HJCwhfbhLAvoEA==" spinCount="100000" sheet="1" formatCells="0" formatColumns="0" formatRows="0" insertColumns="0" insertRows="0" insertHyperlinks="0" deleteColumns="0" deleteRows="0" sort="0" autoFilter="0" pivotTables="0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ASS CESS TRASF</vt:lpstr>
      <vt:lpstr>perJPG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Utente_locale</dc:creator>
  <cp:lastModifiedBy>Cdd</cp:lastModifiedBy>
  <dcterms:created xsi:type="dcterms:W3CDTF">2019-02-22T14:49:33Z</dcterms:created>
  <dcterms:modified xsi:type="dcterms:W3CDTF">2019-07-05T12:13:54Z</dcterms:modified>
</cp:coreProperties>
</file>