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tente_locale\Desktop\"/>
    </mc:Choice>
  </mc:AlternateContent>
  <bookViews>
    <workbookView xWindow="0" yWindow="0" windowWidth="28770" windowHeight="12270" activeTab="4"/>
  </bookViews>
  <sheets>
    <sheet name="Analisi n. 2" sheetId="5" r:id="rId1"/>
    <sheet name="Analisi n. 2 con Cumulo" sheetId="1" r:id="rId2"/>
    <sheet name="Analisi n. 2 Regolari only" sheetId="6" r:id="rId3"/>
    <sheet name="GRAF. 1" sheetId="2" r:id="rId4"/>
    <sheet name="GRAF. 2" sheetId="3" r:id="rId5"/>
  </sheets>
  <calcPr calcId="162913"/>
</workbook>
</file>

<file path=xl/calcChain.xml><?xml version="1.0" encoding="utf-8"?>
<calcChain xmlns="http://schemas.openxmlformats.org/spreadsheetml/2006/main">
  <c r="E42" i="6" l="1"/>
  <c r="E49" i="6"/>
  <c r="N121" i="6"/>
  <c r="T116" i="6"/>
  <c r="E78" i="6"/>
  <c r="F78" i="6" s="1"/>
  <c r="E57" i="6"/>
  <c r="E65" i="6" s="1"/>
  <c r="B51" i="6"/>
  <c r="E50" i="6"/>
  <c r="E44" i="6"/>
  <c r="E43" i="6"/>
  <c r="E55" i="6"/>
  <c r="E63" i="6" s="1"/>
  <c r="E42" i="5"/>
  <c r="N121" i="5"/>
  <c r="T116" i="5"/>
  <c r="E78" i="5"/>
  <c r="F78" i="5" s="1"/>
  <c r="E57" i="5"/>
  <c r="E65" i="5" s="1"/>
  <c r="B51" i="5"/>
  <c r="E50" i="5"/>
  <c r="E49" i="5"/>
  <c r="E44" i="5"/>
  <c r="E56" i="5" s="1"/>
  <c r="E64" i="5" s="1"/>
  <c r="E43" i="5"/>
  <c r="E55" i="5"/>
  <c r="E63" i="5" s="1"/>
  <c r="E56" i="1"/>
  <c r="E50" i="1"/>
  <c r="E49" i="1"/>
  <c r="E42" i="1"/>
  <c r="E56" i="6" l="1"/>
  <c r="E64" i="6" s="1"/>
  <c r="E43" i="1"/>
  <c r="E44" i="1"/>
  <c r="B51" i="1" l="1"/>
  <c r="N121" i="1"/>
  <c r="T116" i="1"/>
  <c r="E78" i="1"/>
  <c r="F78" i="1" s="1"/>
  <c r="E55" i="1" l="1"/>
  <c r="E63" i="1" s="1"/>
  <c r="E57" i="1"/>
  <c r="E65" i="1" s="1"/>
  <c r="E64" i="1" l="1"/>
</calcChain>
</file>

<file path=xl/sharedStrings.xml><?xml version="1.0" encoding="utf-8"?>
<sst xmlns="http://schemas.openxmlformats.org/spreadsheetml/2006/main" count="147" uniqueCount="31">
  <si>
    <t>Privati</t>
  </si>
  <si>
    <t>Pubblici</t>
  </si>
  <si>
    <t>Dip. Privati</t>
  </si>
  <si>
    <t>Dip. Pubblici</t>
  </si>
  <si>
    <t>Lav. Autonomi e Parasubordinati</t>
  </si>
  <si>
    <t>Coltivatori Diretti, Coloni, Mezzadri</t>
  </si>
  <si>
    <t>GESTIONE</t>
  </si>
  <si>
    <t>DOMANDE INVIATE</t>
  </si>
  <si>
    <t>Lavoratori Dipendenti</t>
  </si>
  <si>
    <t>Gestione Pubblica</t>
  </si>
  <si>
    <t>Spettacolo e Sport</t>
  </si>
  <si>
    <t>Commercianti</t>
  </si>
  <si>
    <t>Artigiani</t>
  </si>
  <si>
    <t>Gestione Separata</t>
  </si>
  <si>
    <t>Fondi Speciali</t>
  </si>
  <si>
    <t>Cumulo</t>
  </si>
  <si>
    <t>Totale</t>
  </si>
  <si>
    <t>Dipendenti Privati</t>
  </si>
  <si>
    <t>Dipendenti Pubblici</t>
  </si>
  <si>
    <t>@ Reforming</t>
  </si>
  <si>
    <t>1. Conti nazionali, Occupazione regolare, irregolare e popolazione</t>
  </si>
  <si>
    <t>2. Censimento permanente delle Istituzioni pubbliche (giugno 2017)</t>
  </si>
  <si>
    <t>Quota 100 - Domande presentate</t>
  </si>
  <si>
    <t>OCCUPATI TOTALI, REGOLARI E IRREGOLARI</t>
  </si>
  <si>
    <t>Indipendenti</t>
  </si>
  <si>
    <t xml:space="preserve">3. Rapporto sulle Libere Professioni </t>
  </si>
  <si>
    <t>fonte: Istat e ConfProfessioni</t>
  </si>
  <si>
    <t>REGOLARI E IRREGOLARI (2018)</t>
  </si>
  <si>
    <t>Pubblici (2015)</t>
  </si>
  <si>
    <t>REGOLARI (2016)</t>
  </si>
  <si>
    <t>OCCUPATI TOTALI REGOLARI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</si>
</sst>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0.000"/>
    <numFmt numFmtId="165" formatCode="_-* #,##0.0000\ _€_-;\-* #,##0.0000\ _€_-;_-* &quot;-&quot;??\ _€_-;_-@_-"/>
    <numFmt numFmtId="166" formatCode="_-* #,##0\ _€_-;\-* #,##0\ _€_-;_-* &quot;-&quot;??\ _€_-;_-@_-"/>
    <numFmt numFmtId="167" formatCode="_-* #,##0.0\ _€_-;\-* #,##0.0\ _€_-;_-* &quot;-&quot;??\ _€_-;_-@_-"/>
  </numFmts>
  <fonts count="25" x14ac:knownFonts="1">
    <font>
      <sz val="10"/>
      <color rgb="FF000000"/>
      <name val="Times New Roman"/>
      <charset val="204"/>
    </font>
    <font>
      <b/>
      <sz val="6.5"/>
      <name val="Calibri"/>
      <family val="2"/>
    </font>
    <font>
      <b/>
      <sz val="6"/>
      <name val="Calibri"/>
      <family val="2"/>
    </font>
    <font>
      <b/>
      <sz val="6"/>
      <color rgb="FF000000"/>
      <name val="Calibri"/>
      <family val="2"/>
    </font>
    <font>
      <b/>
      <sz val="6.5"/>
      <color rgb="FFFFFFFF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Times New Roman"/>
      <family val="1"/>
    </font>
    <font>
      <i/>
      <sz val="10"/>
      <color rgb="FF000000"/>
      <name val="Calibri"/>
      <family val="2"/>
      <scheme val="minor"/>
    </font>
    <font>
      <i/>
      <sz val="10"/>
      <color rgb="FFC00000"/>
      <name val="Calibri"/>
      <family val="2"/>
      <scheme val="minor"/>
    </font>
    <font>
      <b/>
      <sz val="6.5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.5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6.5"/>
      <name val="Calibri"/>
      <family val="2"/>
      <scheme val="minor"/>
    </font>
    <font>
      <b/>
      <sz val="6"/>
      <name val="Calibri"/>
      <family val="2"/>
      <scheme val="minor"/>
    </font>
    <font>
      <b/>
      <sz val="6"/>
      <color rgb="FF000000"/>
      <name val="Calibri"/>
      <family val="2"/>
      <scheme val="minor"/>
    </font>
    <font>
      <b/>
      <sz val="6.5"/>
      <color rgb="FFFFFFFF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6">
    <xf numFmtId="0" fontId="0" fillId="0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166" fontId="6" fillId="2" borderId="0" xfId="1" applyNumberFormat="1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 wrapText="1"/>
    </xf>
    <xf numFmtId="164" fontId="3" fillId="3" borderId="0" xfId="0" applyNumberFormat="1" applyFont="1" applyFill="1" applyBorder="1" applyAlignment="1">
      <alignment horizontal="right" vertical="top" shrinkToFit="1"/>
    </xf>
    <xf numFmtId="1" fontId="3" fillId="3" borderId="0" xfId="0" applyNumberFormat="1" applyFont="1" applyFill="1" applyBorder="1" applyAlignment="1">
      <alignment horizontal="right" vertical="top" shrinkToFit="1"/>
    </xf>
    <xf numFmtId="164" fontId="4" fillId="3" borderId="0" xfId="0" applyNumberFormat="1" applyFont="1" applyFill="1" applyBorder="1" applyAlignment="1">
      <alignment horizontal="right" vertical="top" shrinkToFit="1"/>
    </xf>
    <xf numFmtId="0" fontId="9" fillId="2" borderId="0" xfId="0" quotePrefix="1" applyFont="1" applyFill="1" applyBorder="1" applyAlignment="1">
      <alignment horizontal="left" vertical="top"/>
    </xf>
    <xf numFmtId="0" fontId="8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right" vertical="center"/>
    </xf>
    <xf numFmtId="167" fontId="13" fillId="3" borderId="0" xfId="1" applyNumberFormat="1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center" vertical="top"/>
    </xf>
    <xf numFmtId="166" fontId="14" fillId="2" borderId="0" xfId="1" applyNumberFormat="1" applyFont="1" applyFill="1" applyBorder="1" applyAlignment="1">
      <alignment horizontal="left" vertical="top"/>
    </xf>
    <xf numFmtId="166" fontId="15" fillId="2" borderId="0" xfId="0" applyNumberFormat="1" applyFont="1" applyFill="1" applyBorder="1" applyAlignment="1">
      <alignment horizontal="left" vertical="top"/>
    </xf>
    <xf numFmtId="166" fontId="15" fillId="2" borderId="0" xfId="1" applyNumberFormat="1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vertical="top" wrapText="1"/>
    </xf>
    <xf numFmtId="0" fontId="0" fillId="3" borderId="0" xfId="0" applyFill="1" applyBorder="1" applyAlignment="1">
      <alignment horizontal="left" wrapText="1"/>
    </xf>
    <xf numFmtId="0" fontId="10" fillId="2" borderId="0" xfId="0" applyFont="1" applyFill="1" applyBorder="1" applyAlignment="1">
      <alignment horizontal="right" vertical="top"/>
    </xf>
    <xf numFmtId="0" fontId="1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horizontal="left" vertical="center" wrapText="1"/>
    </xf>
    <xf numFmtId="166" fontId="16" fillId="3" borderId="1" xfId="1" applyNumberFormat="1" applyFont="1" applyFill="1" applyBorder="1" applyAlignment="1">
      <alignment horizontal="right" vertical="center" shrinkToFit="1"/>
    </xf>
    <xf numFmtId="0" fontId="17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horizontal="right" vertical="center"/>
    </xf>
    <xf numFmtId="166" fontId="6" fillId="3" borderId="0" xfId="1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top"/>
    </xf>
    <xf numFmtId="0" fontId="18" fillId="3" borderId="1" xfId="0" applyFont="1" applyFill="1" applyBorder="1" applyAlignment="1">
      <alignment horizontal="center" vertical="center" wrapText="1"/>
    </xf>
    <xf numFmtId="166" fontId="18" fillId="3" borderId="1" xfId="1" applyNumberFormat="1" applyFont="1" applyFill="1" applyBorder="1" applyAlignment="1">
      <alignment horizontal="right" vertical="center" shrinkToFit="1"/>
    </xf>
    <xf numFmtId="0" fontId="6" fillId="3" borderId="0" xfId="0" applyFont="1" applyFill="1" applyBorder="1" applyAlignment="1">
      <alignment horizontal="left" wrapText="1"/>
    </xf>
    <xf numFmtId="0" fontId="19" fillId="3" borderId="0" xfId="0" applyFont="1" applyFill="1" applyBorder="1" applyAlignment="1">
      <alignment horizontal="left" vertical="top" wrapText="1" indent="8"/>
    </xf>
    <xf numFmtId="0" fontId="6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horizontal="left" vertical="top" wrapText="1"/>
    </xf>
    <xf numFmtId="0" fontId="20" fillId="3" borderId="0" xfId="0" applyFont="1" applyFill="1" applyBorder="1" applyAlignment="1">
      <alignment horizontal="right" vertical="top" wrapText="1"/>
    </xf>
    <xf numFmtId="165" fontId="6" fillId="3" borderId="0" xfId="0" applyNumberFormat="1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left" vertical="top" wrapText="1"/>
    </xf>
    <xf numFmtId="164" fontId="22" fillId="3" borderId="0" xfId="0" applyNumberFormat="1" applyFont="1" applyFill="1" applyBorder="1" applyAlignment="1">
      <alignment horizontal="right" vertical="top" shrinkToFit="1"/>
    </xf>
    <xf numFmtId="0" fontId="20" fillId="3" borderId="0" xfId="0" applyFont="1" applyFill="1" applyBorder="1" applyAlignment="1">
      <alignment horizontal="center" vertical="top" wrapText="1"/>
    </xf>
    <xf numFmtId="164" fontId="23" fillId="3" borderId="0" xfId="0" applyNumberFormat="1" applyFont="1" applyFill="1" applyBorder="1" applyAlignment="1">
      <alignment horizontal="right" vertical="top" shrinkToFit="1"/>
    </xf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top" wrapText="1"/>
    </xf>
    <xf numFmtId="10" fontId="6" fillId="3" borderId="0" xfId="2" applyNumberFormat="1" applyFont="1" applyFill="1" applyBorder="1" applyAlignment="1">
      <alignment horizontal="center" vertical="center"/>
    </xf>
    <xf numFmtId="166" fontId="6" fillId="3" borderId="0" xfId="0" applyNumberFormat="1" applyFont="1" applyFill="1" applyBorder="1" applyAlignment="1">
      <alignment horizontal="right" vertical="center"/>
    </xf>
    <xf numFmtId="0" fontId="24" fillId="3" borderId="2" xfId="0" applyFont="1" applyFill="1" applyBorder="1" applyAlignment="1">
      <alignment horizontal="center" vertical="top" wrapText="1"/>
    </xf>
    <xf numFmtId="0" fontId="24" fillId="3" borderId="0" xfId="0" applyFont="1" applyFill="1" applyBorder="1" applyAlignment="1">
      <alignment horizontal="center" vertical="top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69800680855486"/>
          <c:y val="0"/>
          <c:w val="0.53315298458979754"/>
          <c:h val="1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pattFill prst="wdDnDiag">
                <a:fgClr>
                  <a:schemeClr val="bg2">
                    <a:lumMod val="5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16-454D-A3FA-DA95E4FE990F}"/>
              </c:ext>
            </c:extLst>
          </c:dPt>
          <c:dPt>
            <c:idx val="1"/>
            <c:bubble3D val="0"/>
            <c:spPr>
              <a:pattFill prst="wdUpDiag">
                <a:fgClr>
                  <a:srgbClr val="FF00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16-454D-A3FA-DA95E4FE990F}"/>
              </c:ext>
            </c:extLst>
          </c:dPt>
          <c:dPt>
            <c:idx val="2"/>
            <c:bubble3D val="0"/>
            <c:spPr>
              <a:pattFill prst="dkHorz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16-454D-A3FA-DA95E4FE990F}"/>
              </c:ext>
            </c:extLst>
          </c:dPt>
          <c:dLbls>
            <c:dLbl>
              <c:idx val="1"/>
              <c:layout>
                <c:manualLayout>
                  <c:x val="-7.9207920792079237E-2"/>
                  <c:y val="-0.176516942474389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16-454D-A3FA-DA95E4FE990F}"/>
                </c:ext>
              </c:extLst>
            </c:dLbl>
            <c:dLbl>
              <c:idx val="2"/>
              <c:layout>
                <c:manualLayout>
                  <c:x val="-4.6204620462046236E-2"/>
                  <c:y val="3.46729708431836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16-454D-A3FA-DA95E4FE990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'Analisi n. 2'!$D$42:$D$44</c:f>
              <c:strCache>
                <c:ptCount val="3"/>
                <c:pt idx="0">
                  <c:v>Dip. Privati</c:v>
                </c:pt>
                <c:pt idx="1">
                  <c:v>Dip. Pubblici</c:v>
                </c:pt>
                <c:pt idx="2">
                  <c:v>Lav. Autonomi e Parasubordinati</c:v>
                </c:pt>
              </c:strCache>
            </c:strRef>
          </c:cat>
          <c:val>
            <c:numRef>
              <c:f>'Analisi n. 2'!$E$42:$E$44</c:f>
              <c:numCache>
                <c:formatCode>_-* #,##0\ _€_-;\-* #,##0\ _€_-;_-* "-"??\ _€_-;_-@_-</c:formatCode>
                <c:ptCount val="3"/>
                <c:pt idx="0">
                  <c:v>48738</c:v>
                </c:pt>
                <c:pt idx="1">
                  <c:v>39936</c:v>
                </c:pt>
                <c:pt idx="2">
                  <c:v>22887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16-454D-A3FA-DA95E4FE9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wdDnDiag">
                <a:fgClr>
                  <a:schemeClr val="bg2">
                    <a:lumMod val="5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4BEB-4ED9-B1EE-2B547B9A6AEF}"/>
              </c:ext>
            </c:extLst>
          </c:dPt>
          <c:dPt>
            <c:idx val="1"/>
            <c:bubble3D val="0"/>
            <c:spPr>
              <a:pattFill prst="wdUpDiag">
                <a:fgClr>
                  <a:srgbClr val="FF00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4BEB-4ED9-B1EE-2B547B9A6AEF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4BEB-4ED9-B1EE-2B547B9A6AEF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4BEB-4ED9-B1EE-2B547B9A6AEF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4BEB-4ED9-B1EE-2B547B9A6AEF}"/>
              </c:ext>
            </c:extLst>
          </c:dPt>
          <c:dPt>
            <c:idx val="5"/>
            <c:bubble3D val="0"/>
            <c:spPr>
              <a:pattFill prst="ltUpDiag">
                <a:fgClr>
                  <a:schemeClr val="accent6"/>
                </a:fgClr>
                <a:bgClr>
                  <a:schemeClr val="accent6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4BEB-4ED9-B1EE-2B547B9A6AEF}"/>
              </c:ext>
            </c:extLst>
          </c:dPt>
          <c:dPt>
            <c:idx val="6"/>
            <c:bubble3D val="0"/>
            <c:spPr>
              <a:pattFill prst="ltUpDiag">
                <a:fgClr>
                  <a:schemeClr val="accent1">
                    <a:lumMod val="60000"/>
                  </a:schemeClr>
                </a:fgClr>
                <a:bgClr>
                  <a:schemeClr val="accent1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4BEB-4ED9-B1EE-2B547B9A6AEF}"/>
              </c:ext>
            </c:extLst>
          </c:dPt>
          <c:dPt>
            <c:idx val="7"/>
            <c:bubble3D val="0"/>
            <c:spPr>
              <a:pattFill prst="ltUpDiag">
                <a:fgClr>
                  <a:schemeClr val="accent2">
                    <a:lumMod val="60000"/>
                  </a:schemeClr>
                </a:fgClr>
                <a:bgClr>
                  <a:schemeClr val="accent2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F-4BEB-4ED9-B1EE-2B547B9A6AEF}"/>
              </c:ext>
            </c:extLst>
          </c:dPt>
          <c:dPt>
            <c:idx val="8"/>
            <c:bubble3D val="0"/>
            <c:spPr>
              <a:pattFill prst="ltUpDiag">
                <a:fgClr>
                  <a:schemeClr val="accent3">
                    <a:lumMod val="60000"/>
                  </a:schemeClr>
                </a:fgClr>
                <a:bgClr>
                  <a:schemeClr val="accent3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1-4BEB-4ED9-B1EE-2B547B9A6AEF}"/>
              </c:ext>
            </c:extLst>
          </c:dPt>
          <c:dLbls>
            <c:dLbl>
              <c:idx val="1"/>
              <c:layout>
                <c:manualLayout>
                  <c:x val="-5.2216966813799545E-2"/>
                  <c:y val="-1.13234253361642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BEB-4ED9-B1EE-2B547B9A6AEF}"/>
                </c:ext>
              </c:extLst>
            </c:dLbl>
            <c:dLbl>
              <c:idx val="2"/>
              <c:layout>
                <c:manualLayout>
                  <c:x val="-1.4404680500358496E-2"/>
                  <c:y val="3.96319886765746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BEB-4ED9-B1EE-2B547B9A6AEF}"/>
                </c:ext>
              </c:extLst>
            </c:dLbl>
            <c:dLbl>
              <c:idx val="4"/>
              <c:layout>
                <c:manualLayout>
                  <c:x val="-3.7812286313441031E-2"/>
                  <c:y val="0.130219391365888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BEB-4ED9-B1EE-2B547B9A6AEF}"/>
                </c:ext>
              </c:extLst>
            </c:dLbl>
            <c:dLbl>
              <c:idx val="5"/>
              <c:layout>
                <c:manualLayout>
                  <c:x val="-0.11523744400286789"/>
                  <c:y val="0.144373673036093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BEB-4ED9-B1EE-2B547B9A6AEF}"/>
                </c:ext>
              </c:extLst>
            </c:dLbl>
            <c:dLbl>
              <c:idx val="6"/>
              <c:layout>
                <c:manualLayout>
                  <c:x val="-7.5624572626882075E-2"/>
                  <c:y val="-2.8308563340410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BEB-4ED9-B1EE-2B547B9A6AEF}"/>
                </c:ext>
              </c:extLst>
            </c:dLbl>
            <c:dLbl>
              <c:idx val="7"/>
              <c:layout>
                <c:manualLayout>
                  <c:x val="5.9419307063978723E-2"/>
                  <c:y val="-4.24628450106157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BEB-4ED9-B1EE-2B547B9A6AEF}"/>
                </c:ext>
              </c:extLst>
            </c:dLbl>
            <c:dLbl>
              <c:idx val="8"/>
              <c:layout>
                <c:manualLayout>
                  <c:x val="7.562457262688206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BEB-4ED9-B1EE-2B547B9A6AEF}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'Analisi n. 2'!$A$42:$A$50</c:f>
              <c:strCache>
                <c:ptCount val="9"/>
                <c:pt idx="0">
                  <c:v>Lavoratori Dipendenti</c:v>
                </c:pt>
                <c:pt idx="1">
                  <c:v>Gestione Pubblica</c:v>
                </c:pt>
                <c:pt idx="2">
                  <c:v>Spettacolo e Sport</c:v>
                </c:pt>
                <c:pt idx="3">
                  <c:v>Commercianti</c:v>
                </c:pt>
                <c:pt idx="4">
                  <c:v>Artigiani</c:v>
                </c:pt>
                <c:pt idx="5">
                  <c:v>Coltivatori Diretti, Coloni, Mezzadri</c:v>
                </c:pt>
                <c:pt idx="6">
                  <c:v>Gestione Separata</c:v>
                </c:pt>
                <c:pt idx="7">
                  <c:v>Fondi Speciali</c:v>
                </c:pt>
                <c:pt idx="8">
                  <c:v>Cumulo</c:v>
                </c:pt>
              </c:strCache>
            </c:strRef>
          </c:cat>
          <c:val>
            <c:numRef>
              <c:f>'Analisi n. 2'!$B$42:$B$50</c:f>
              <c:numCache>
                <c:formatCode>_-* #,##0\ _€_-;\-* #,##0\ _€_-;_-* "-"??\ _€_-;_-@_-</c:formatCode>
                <c:ptCount val="9"/>
                <c:pt idx="0">
                  <c:v>42709</c:v>
                </c:pt>
                <c:pt idx="1">
                  <c:v>39936</c:v>
                </c:pt>
                <c:pt idx="2">
                  <c:v>440</c:v>
                </c:pt>
                <c:pt idx="3">
                  <c:v>9991</c:v>
                </c:pt>
                <c:pt idx="4">
                  <c:v>10370</c:v>
                </c:pt>
                <c:pt idx="5">
                  <c:v>2406</c:v>
                </c:pt>
                <c:pt idx="6">
                  <c:v>120</c:v>
                </c:pt>
                <c:pt idx="7">
                  <c:v>5589</c:v>
                </c:pt>
                <c:pt idx="8">
                  <c:v>7552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BEB-4ED9-B1EE-2B547B9A6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362672909129601"/>
          <c:y val="4.5007583007347959E-2"/>
          <c:w val="0.66592920479534656"/>
          <c:h val="0.855489929430463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 w="19050"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23-451F-A134-A0C88E382294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23-451F-A134-A0C88E382294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723-451F-A134-A0C88E3822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'Analisi n. 2'!$D$63:$D$65</c:f>
              <c:strCache>
                <c:ptCount val="3"/>
                <c:pt idx="0">
                  <c:v>Dip. Privati</c:v>
                </c:pt>
                <c:pt idx="1">
                  <c:v>Lav. Autonomi e Parasubordinati</c:v>
                </c:pt>
                <c:pt idx="2">
                  <c:v>Dip. Pubblici</c:v>
                </c:pt>
              </c:strCache>
            </c:strRef>
          </c:cat>
          <c:val>
            <c:numRef>
              <c:f>'Analisi n. 2'!$E$63:$E$65</c:f>
              <c:numCache>
                <c:formatCode>0.00%</c:formatCode>
                <c:ptCount val="3"/>
                <c:pt idx="0">
                  <c:v>3.0450236530075027E-3</c:v>
                </c:pt>
                <c:pt idx="1">
                  <c:v>4.5964292169582066E-3</c:v>
                </c:pt>
                <c:pt idx="2">
                  <c:v>1.2082365573245256E-2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723-451F-A134-A0C88E382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5976088"/>
        <c:axId val="435978712"/>
      </c:barChart>
      <c:valAx>
        <c:axId val="435978712"/>
        <c:scaling>
          <c:orientation val="minMax"/>
          <c:max val="1.3000000000000003E-2"/>
          <c:min val="0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5976088"/>
        <c:crosses val="autoZero"/>
        <c:crossBetween val="between"/>
        <c:majorUnit val="2.0000000000000005E-3"/>
        <c:minorUnit val="2.0000000000000006E-4"/>
      </c:valAx>
      <c:catAx>
        <c:axId val="435976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5978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69800680855486"/>
          <c:y val="0"/>
          <c:w val="0.53315298458979754"/>
          <c:h val="1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pattFill prst="wdDnDiag">
                <a:fgClr>
                  <a:schemeClr val="bg2">
                    <a:lumMod val="5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FA7F-465F-AC5E-A1A0EADD1E6B}"/>
              </c:ext>
            </c:extLst>
          </c:dPt>
          <c:dPt>
            <c:idx val="1"/>
            <c:bubble3D val="0"/>
            <c:spPr>
              <a:pattFill prst="wdUpDiag">
                <a:fgClr>
                  <a:srgbClr val="FF00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FA7F-465F-AC5E-A1A0EADD1E6B}"/>
              </c:ext>
            </c:extLst>
          </c:dPt>
          <c:dPt>
            <c:idx val="2"/>
            <c:bubble3D val="0"/>
            <c:spPr>
              <a:pattFill prst="dkHorz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FA7F-465F-AC5E-A1A0EADD1E6B}"/>
              </c:ext>
            </c:extLst>
          </c:dPt>
          <c:dLbls>
            <c:dLbl>
              <c:idx val="1"/>
              <c:layout>
                <c:manualLayout>
                  <c:x val="-7.9207920792079237E-2"/>
                  <c:y val="-0.176516942474389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A7F-465F-AC5E-A1A0EADD1E6B}"/>
                </c:ext>
              </c:extLst>
            </c:dLbl>
            <c:dLbl>
              <c:idx val="2"/>
              <c:layout>
                <c:manualLayout>
                  <c:x val="-4.6204620462046236E-2"/>
                  <c:y val="3.46729708431836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7F-465F-AC5E-A1A0EADD1E6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'Analisi n. 2 con Cumulo'!$D$42:$D$44</c:f>
              <c:strCache>
                <c:ptCount val="3"/>
                <c:pt idx="0">
                  <c:v>Dip. Privati</c:v>
                </c:pt>
                <c:pt idx="1">
                  <c:v>Dip. Pubblici</c:v>
                </c:pt>
                <c:pt idx="2">
                  <c:v>Lav. Autonomi e Parasubordinati</c:v>
                </c:pt>
              </c:strCache>
            </c:strRef>
          </c:cat>
          <c:val>
            <c:numRef>
              <c:f>'Analisi n. 2 con Cumulo'!$E$42:$E$44</c:f>
              <c:numCache>
                <c:formatCode>_-* #,##0\ _€_-;\-* #,##0\ _€_-;_-* "-"??\ _€_-;_-@_-</c:formatCode>
                <c:ptCount val="3"/>
                <c:pt idx="0">
                  <c:v>56290</c:v>
                </c:pt>
                <c:pt idx="1">
                  <c:v>39936</c:v>
                </c:pt>
                <c:pt idx="2">
                  <c:v>22887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F-465F-AC5E-A1A0EADD1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wdDnDiag">
                <a:fgClr>
                  <a:schemeClr val="bg2">
                    <a:lumMod val="5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5E8A-4365-A7E6-4A230847398F}"/>
              </c:ext>
            </c:extLst>
          </c:dPt>
          <c:dPt>
            <c:idx val="1"/>
            <c:bubble3D val="0"/>
            <c:spPr>
              <a:pattFill prst="wdUpDiag">
                <a:fgClr>
                  <a:srgbClr val="FF00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5E8A-4365-A7E6-4A230847398F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5E8A-4365-A7E6-4A230847398F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C6CF-4954-AEA1-BB07062FFFB5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E8A-4365-A7E6-4A230847398F}"/>
              </c:ext>
            </c:extLst>
          </c:dPt>
          <c:dPt>
            <c:idx val="5"/>
            <c:bubble3D val="0"/>
            <c:spPr>
              <a:pattFill prst="ltUpDiag">
                <a:fgClr>
                  <a:schemeClr val="accent6"/>
                </a:fgClr>
                <a:bgClr>
                  <a:schemeClr val="accent6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5E8A-4365-A7E6-4A230847398F}"/>
              </c:ext>
            </c:extLst>
          </c:dPt>
          <c:dPt>
            <c:idx val="6"/>
            <c:bubble3D val="0"/>
            <c:spPr>
              <a:pattFill prst="ltUpDiag">
                <a:fgClr>
                  <a:schemeClr val="accent1">
                    <a:lumMod val="60000"/>
                  </a:schemeClr>
                </a:fgClr>
                <a:bgClr>
                  <a:schemeClr val="accent1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5E8A-4365-A7E6-4A230847398F}"/>
              </c:ext>
            </c:extLst>
          </c:dPt>
          <c:dPt>
            <c:idx val="7"/>
            <c:bubble3D val="0"/>
            <c:spPr>
              <a:pattFill prst="ltUpDiag">
                <a:fgClr>
                  <a:schemeClr val="accent2">
                    <a:lumMod val="60000"/>
                  </a:schemeClr>
                </a:fgClr>
                <a:bgClr>
                  <a:schemeClr val="accent2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5E8A-4365-A7E6-4A230847398F}"/>
              </c:ext>
            </c:extLst>
          </c:dPt>
          <c:dPt>
            <c:idx val="8"/>
            <c:bubble3D val="0"/>
            <c:spPr>
              <a:pattFill prst="ltUpDiag">
                <a:fgClr>
                  <a:schemeClr val="accent3">
                    <a:lumMod val="60000"/>
                  </a:schemeClr>
                </a:fgClr>
                <a:bgClr>
                  <a:schemeClr val="accent3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5E8A-4365-A7E6-4A230847398F}"/>
              </c:ext>
            </c:extLst>
          </c:dPt>
          <c:dLbls>
            <c:dLbl>
              <c:idx val="1"/>
              <c:layout>
                <c:manualLayout>
                  <c:x val="-5.2216966813799545E-2"/>
                  <c:y val="-1.13234253361642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8A-4365-A7E6-4A230847398F}"/>
                </c:ext>
              </c:extLst>
            </c:dLbl>
            <c:dLbl>
              <c:idx val="2"/>
              <c:layout>
                <c:manualLayout>
                  <c:x val="-1.4404680500358496E-2"/>
                  <c:y val="3.96319886765746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8A-4365-A7E6-4A230847398F}"/>
                </c:ext>
              </c:extLst>
            </c:dLbl>
            <c:dLbl>
              <c:idx val="4"/>
              <c:layout>
                <c:manualLayout>
                  <c:x val="-3.7812286313441031E-2"/>
                  <c:y val="0.130219391365888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8A-4365-A7E6-4A230847398F}"/>
                </c:ext>
              </c:extLst>
            </c:dLbl>
            <c:dLbl>
              <c:idx val="5"/>
              <c:layout>
                <c:manualLayout>
                  <c:x val="-0.11523744400286789"/>
                  <c:y val="0.144373673036093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8A-4365-A7E6-4A230847398F}"/>
                </c:ext>
              </c:extLst>
            </c:dLbl>
            <c:dLbl>
              <c:idx val="6"/>
              <c:layout>
                <c:manualLayout>
                  <c:x val="-7.5624572626882075E-2"/>
                  <c:y val="-2.8308563340410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8A-4365-A7E6-4A230847398F}"/>
                </c:ext>
              </c:extLst>
            </c:dLbl>
            <c:dLbl>
              <c:idx val="7"/>
              <c:layout>
                <c:manualLayout>
                  <c:x val="5.9419307063978723E-2"/>
                  <c:y val="-4.24628450106157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8A-4365-A7E6-4A230847398F}"/>
                </c:ext>
              </c:extLst>
            </c:dLbl>
            <c:dLbl>
              <c:idx val="8"/>
              <c:layout>
                <c:manualLayout>
                  <c:x val="7.562457262688206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8A-4365-A7E6-4A230847398F}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'Analisi n. 2 con Cumulo'!$A$42:$A$50</c:f>
              <c:strCache>
                <c:ptCount val="9"/>
                <c:pt idx="0">
                  <c:v>Lavoratori Dipendenti</c:v>
                </c:pt>
                <c:pt idx="1">
                  <c:v>Gestione Pubblica</c:v>
                </c:pt>
                <c:pt idx="2">
                  <c:v>Spettacolo e Sport</c:v>
                </c:pt>
                <c:pt idx="3">
                  <c:v>Commercianti</c:v>
                </c:pt>
                <c:pt idx="4">
                  <c:v>Artigiani</c:v>
                </c:pt>
                <c:pt idx="5">
                  <c:v>Coltivatori Diretti, Coloni, Mezzadri</c:v>
                </c:pt>
                <c:pt idx="6">
                  <c:v>Gestione Separata</c:v>
                </c:pt>
                <c:pt idx="7">
                  <c:v>Fondi Speciali</c:v>
                </c:pt>
                <c:pt idx="8">
                  <c:v>Cumulo</c:v>
                </c:pt>
              </c:strCache>
            </c:strRef>
          </c:cat>
          <c:val>
            <c:numRef>
              <c:f>'Analisi n. 2 con Cumulo'!$B$42:$B$50</c:f>
              <c:numCache>
                <c:formatCode>_-* #,##0\ _€_-;\-* #,##0\ _€_-;_-* "-"??\ _€_-;_-@_-</c:formatCode>
                <c:ptCount val="9"/>
                <c:pt idx="0">
                  <c:v>42709</c:v>
                </c:pt>
                <c:pt idx="1">
                  <c:v>39936</c:v>
                </c:pt>
                <c:pt idx="2">
                  <c:v>440</c:v>
                </c:pt>
                <c:pt idx="3">
                  <c:v>9991</c:v>
                </c:pt>
                <c:pt idx="4">
                  <c:v>10370</c:v>
                </c:pt>
                <c:pt idx="5">
                  <c:v>2406</c:v>
                </c:pt>
                <c:pt idx="6">
                  <c:v>120</c:v>
                </c:pt>
                <c:pt idx="7">
                  <c:v>5589</c:v>
                </c:pt>
                <c:pt idx="8">
                  <c:v>7552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A-4365-A7E6-4A2308473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362672909129601"/>
          <c:y val="4.5007583007347959E-2"/>
          <c:w val="0.66592920479534656"/>
          <c:h val="0.855489929430463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 w="19050"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7AF-4EDF-BF5A-0D68EE98C9DC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7AF-4EDF-BF5A-0D68EE98C9DC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7AF-4EDF-BF5A-0D68EE98C9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'Analisi n. 2 con Cumulo'!$D$63:$D$65</c:f>
              <c:strCache>
                <c:ptCount val="3"/>
                <c:pt idx="0">
                  <c:v>Dip. Privati</c:v>
                </c:pt>
                <c:pt idx="1">
                  <c:v>Lav. Autonomi e Parasubordinati</c:v>
                </c:pt>
                <c:pt idx="2">
                  <c:v>Dip. Pubblici</c:v>
                </c:pt>
              </c:strCache>
            </c:strRef>
          </c:cat>
          <c:val>
            <c:numRef>
              <c:f>'Analisi n. 2 con Cumulo'!$E$63:$E$65</c:f>
              <c:numCache>
                <c:formatCode>0.00%</c:formatCode>
                <c:ptCount val="3"/>
                <c:pt idx="0">
                  <c:v>3.5168529982312021E-3</c:v>
                </c:pt>
                <c:pt idx="1">
                  <c:v>4.5964292169582066E-3</c:v>
                </c:pt>
                <c:pt idx="2">
                  <c:v>1.2082365573245256E-2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AF-4EDF-BF5A-0D68EE98C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5976088"/>
        <c:axId val="435978712"/>
      </c:barChart>
      <c:valAx>
        <c:axId val="435978712"/>
        <c:scaling>
          <c:orientation val="minMax"/>
          <c:max val="1.3000000000000003E-2"/>
          <c:min val="0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5976088"/>
        <c:crosses val="autoZero"/>
        <c:crossBetween val="between"/>
        <c:majorUnit val="2.0000000000000005E-3"/>
        <c:minorUnit val="2.0000000000000006E-4"/>
      </c:valAx>
      <c:catAx>
        <c:axId val="435976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5978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69800680855486"/>
          <c:y val="0"/>
          <c:w val="0.53315298458979754"/>
          <c:h val="1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pattFill prst="wdDnDiag">
                <a:fgClr>
                  <a:schemeClr val="bg2">
                    <a:lumMod val="5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B482-44BA-8231-36E370DD51E6}"/>
              </c:ext>
            </c:extLst>
          </c:dPt>
          <c:dPt>
            <c:idx val="1"/>
            <c:bubble3D val="0"/>
            <c:spPr>
              <a:pattFill prst="wdUpDiag">
                <a:fgClr>
                  <a:srgbClr val="FF00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B482-44BA-8231-36E370DD51E6}"/>
              </c:ext>
            </c:extLst>
          </c:dPt>
          <c:dPt>
            <c:idx val="2"/>
            <c:bubble3D val="0"/>
            <c:spPr>
              <a:pattFill prst="dkHorz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B482-44BA-8231-36E370DD51E6}"/>
              </c:ext>
            </c:extLst>
          </c:dPt>
          <c:dLbls>
            <c:dLbl>
              <c:idx val="1"/>
              <c:layout>
                <c:manualLayout>
                  <c:x val="-7.9207920792079237E-2"/>
                  <c:y val="-0.176516942474389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482-44BA-8231-36E370DD51E6}"/>
                </c:ext>
              </c:extLst>
            </c:dLbl>
            <c:dLbl>
              <c:idx val="2"/>
              <c:layout>
                <c:manualLayout>
                  <c:x val="-4.6204620462046236E-2"/>
                  <c:y val="3.46729708431836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482-44BA-8231-36E370DD51E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'Analisi n. 2 Regolari only'!$D$42:$D$44</c:f>
              <c:strCache>
                <c:ptCount val="3"/>
                <c:pt idx="0">
                  <c:v>Dip. Privati</c:v>
                </c:pt>
                <c:pt idx="1">
                  <c:v>Dip. Pubblici</c:v>
                </c:pt>
                <c:pt idx="2">
                  <c:v>Lav. Autonomi e Parasubordinati</c:v>
                </c:pt>
              </c:strCache>
            </c:strRef>
          </c:cat>
          <c:val>
            <c:numRef>
              <c:f>'Analisi n. 2 Regolari only'!$E$42:$E$44</c:f>
              <c:numCache>
                <c:formatCode>_-* #,##0\ _€_-;\-* #,##0\ _€_-;_-* "-"??\ _€_-;_-@_-</c:formatCode>
                <c:ptCount val="3"/>
                <c:pt idx="0">
                  <c:v>48738</c:v>
                </c:pt>
                <c:pt idx="1">
                  <c:v>39936</c:v>
                </c:pt>
                <c:pt idx="2">
                  <c:v>22887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2-44BA-8231-36E370DD5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pattFill prst="wdDnDiag">
                <a:fgClr>
                  <a:schemeClr val="bg2">
                    <a:lumMod val="5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4EE7-4C70-91B8-968A29FD6FCB}"/>
              </c:ext>
            </c:extLst>
          </c:dPt>
          <c:dPt>
            <c:idx val="1"/>
            <c:bubble3D val="0"/>
            <c:spPr>
              <a:pattFill prst="wdUpDiag">
                <a:fgClr>
                  <a:srgbClr val="FF00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4EE7-4C70-91B8-968A29FD6FCB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4EE7-4C70-91B8-968A29FD6FCB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4EE7-4C70-91B8-968A29FD6FCB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accent5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5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9-4EE7-4C70-91B8-968A29FD6FCB}"/>
              </c:ext>
            </c:extLst>
          </c:dPt>
          <c:dPt>
            <c:idx val="5"/>
            <c:bubble3D val="0"/>
            <c:spPr>
              <a:pattFill prst="ltUpDiag">
                <a:fgClr>
                  <a:schemeClr val="accent6"/>
                </a:fgClr>
                <a:bgClr>
                  <a:schemeClr val="accent6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6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4EE7-4C70-91B8-968A29FD6FCB}"/>
              </c:ext>
            </c:extLst>
          </c:dPt>
          <c:dPt>
            <c:idx val="6"/>
            <c:bubble3D val="0"/>
            <c:spPr>
              <a:pattFill prst="ltUpDiag">
                <a:fgClr>
                  <a:schemeClr val="accent1">
                    <a:lumMod val="60000"/>
                  </a:schemeClr>
                </a:fgClr>
                <a:bgClr>
                  <a:schemeClr val="accent1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4EE7-4C70-91B8-968A29FD6FCB}"/>
              </c:ext>
            </c:extLst>
          </c:dPt>
          <c:dPt>
            <c:idx val="7"/>
            <c:bubble3D val="0"/>
            <c:spPr>
              <a:pattFill prst="ltUpDiag">
                <a:fgClr>
                  <a:schemeClr val="accent2">
                    <a:lumMod val="60000"/>
                  </a:schemeClr>
                </a:fgClr>
                <a:bgClr>
                  <a:schemeClr val="accent2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F-4EE7-4C70-91B8-968A29FD6FCB}"/>
              </c:ext>
            </c:extLst>
          </c:dPt>
          <c:dPt>
            <c:idx val="8"/>
            <c:bubble3D val="0"/>
            <c:spPr>
              <a:pattFill prst="ltUpDiag">
                <a:fgClr>
                  <a:schemeClr val="accent3">
                    <a:lumMod val="60000"/>
                  </a:schemeClr>
                </a:fgClr>
                <a:bgClr>
                  <a:schemeClr val="accent3">
                    <a:lumMod val="60000"/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11-4EE7-4C70-91B8-968A29FD6FCB}"/>
              </c:ext>
            </c:extLst>
          </c:dPt>
          <c:dLbls>
            <c:dLbl>
              <c:idx val="1"/>
              <c:layout>
                <c:manualLayout>
                  <c:x val="-5.2216966813799545E-2"/>
                  <c:y val="-1.13234253361642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EE7-4C70-91B8-968A29FD6FCB}"/>
                </c:ext>
              </c:extLst>
            </c:dLbl>
            <c:dLbl>
              <c:idx val="2"/>
              <c:layout>
                <c:manualLayout>
                  <c:x val="-1.4404680500358496E-2"/>
                  <c:y val="3.96319886765746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EE7-4C70-91B8-968A29FD6FCB}"/>
                </c:ext>
              </c:extLst>
            </c:dLbl>
            <c:dLbl>
              <c:idx val="4"/>
              <c:layout>
                <c:manualLayout>
                  <c:x val="-3.7812286313441031E-2"/>
                  <c:y val="0.130219391365888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EE7-4C70-91B8-968A29FD6FCB}"/>
                </c:ext>
              </c:extLst>
            </c:dLbl>
            <c:dLbl>
              <c:idx val="5"/>
              <c:layout>
                <c:manualLayout>
                  <c:x val="-0.11523744400286789"/>
                  <c:y val="0.144373673036093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EE7-4C70-91B8-968A29FD6FCB}"/>
                </c:ext>
              </c:extLst>
            </c:dLbl>
            <c:dLbl>
              <c:idx val="6"/>
              <c:layout>
                <c:manualLayout>
                  <c:x val="-7.5624572626882075E-2"/>
                  <c:y val="-2.8308563340410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EE7-4C70-91B8-968A29FD6FCB}"/>
                </c:ext>
              </c:extLst>
            </c:dLbl>
            <c:dLbl>
              <c:idx val="7"/>
              <c:layout>
                <c:manualLayout>
                  <c:x val="5.9419307063978723E-2"/>
                  <c:y val="-4.24628450106157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EE7-4C70-91B8-968A29FD6FCB}"/>
                </c:ext>
              </c:extLst>
            </c:dLbl>
            <c:dLbl>
              <c:idx val="8"/>
              <c:layout>
                <c:manualLayout>
                  <c:x val="7.562457262688206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EE7-4C70-91B8-968A29FD6FCB}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'Analisi n. 2 Regolari only'!$A$42:$A$50</c:f>
              <c:strCache>
                <c:ptCount val="9"/>
                <c:pt idx="0">
                  <c:v>Lavoratori Dipendenti</c:v>
                </c:pt>
                <c:pt idx="1">
                  <c:v>Gestione Pubblica</c:v>
                </c:pt>
                <c:pt idx="2">
                  <c:v>Spettacolo e Sport</c:v>
                </c:pt>
                <c:pt idx="3">
                  <c:v>Commercianti</c:v>
                </c:pt>
                <c:pt idx="4">
                  <c:v>Artigiani</c:v>
                </c:pt>
                <c:pt idx="5">
                  <c:v>Coltivatori Diretti, Coloni, Mezzadri</c:v>
                </c:pt>
                <c:pt idx="6">
                  <c:v>Gestione Separata</c:v>
                </c:pt>
                <c:pt idx="7">
                  <c:v>Fondi Speciali</c:v>
                </c:pt>
                <c:pt idx="8">
                  <c:v>Cumulo</c:v>
                </c:pt>
              </c:strCache>
            </c:strRef>
          </c:cat>
          <c:val>
            <c:numRef>
              <c:f>'Analisi n. 2 Regolari only'!$B$42:$B$50</c:f>
              <c:numCache>
                <c:formatCode>_-* #,##0\ _€_-;\-* #,##0\ _€_-;_-* "-"??\ _€_-;_-@_-</c:formatCode>
                <c:ptCount val="9"/>
                <c:pt idx="0">
                  <c:v>42709</c:v>
                </c:pt>
                <c:pt idx="1">
                  <c:v>39936</c:v>
                </c:pt>
                <c:pt idx="2">
                  <c:v>440</c:v>
                </c:pt>
                <c:pt idx="3">
                  <c:v>9991</c:v>
                </c:pt>
                <c:pt idx="4">
                  <c:v>10370</c:v>
                </c:pt>
                <c:pt idx="5">
                  <c:v>2406</c:v>
                </c:pt>
                <c:pt idx="6">
                  <c:v>120</c:v>
                </c:pt>
                <c:pt idx="7">
                  <c:v>5589</c:v>
                </c:pt>
                <c:pt idx="8">
                  <c:v>7552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EE7-4C70-91B8-968A29FD6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362672909129601"/>
          <c:y val="4.5007583007347959E-2"/>
          <c:w val="0.66592920479534656"/>
          <c:h val="0.855489929430463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 w="19050"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918-47FC-8B31-0429C58E7348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918-47FC-8B31-0429C58E7348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1905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918-47FC-8B31-0429C58E73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'Analisi n. 2 Regolari only'!$D$63:$D$65</c:f>
              <c:strCache>
                <c:ptCount val="3"/>
                <c:pt idx="0">
                  <c:v>Dip. Privati</c:v>
                </c:pt>
                <c:pt idx="1">
                  <c:v>Lav. Autonomi e Parasubordinati</c:v>
                </c:pt>
                <c:pt idx="2">
                  <c:v>Dip. Pubblici</c:v>
                </c:pt>
              </c:strCache>
            </c:strRef>
          </c:cat>
          <c:val>
            <c:numRef>
              <c:f>'Analisi n. 2 Regolari only'!$E$63:$E$65</c:f>
              <c:numCache>
                <c:formatCode>0.00%</c:formatCode>
                <c:ptCount val="3"/>
                <c:pt idx="0">
                  <c:v>3.7472070667506144E-3</c:v>
                </c:pt>
                <c:pt idx="1">
                  <c:v>5.442159077398645E-3</c:v>
                </c:pt>
                <c:pt idx="2">
                  <c:v>1.2082365573245256E-2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18-47FC-8B31-0429C58E7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5976088"/>
        <c:axId val="435978712"/>
      </c:barChart>
      <c:valAx>
        <c:axId val="435978712"/>
        <c:scaling>
          <c:orientation val="minMax"/>
          <c:max val="1.3000000000000003E-2"/>
          <c:min val="0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5976088"/>
        <c:crosses val="autoZero"/>
        <c:crossBetween val="between"/>
        <c:majorUnit val="2.0000000000000005E-3"/>
        <c:minorUnit val="2.0000000000000006E-4"/>
      </c:valAx>
      <c:catAx>
        <c:axId val="435976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5978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47</xdr:row>
      <xdr:rowOff>76199</xdr:rowOff>
    </xdr:from>
    <xdr:to>
      <xdr:col>21</xdr:col>
      <xdr:colOff>123825</xdr:colOff>
      <xdr:row>80</xdr:row>
      <xdr:rowOff>19049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23811</xdr:colOff>
      <xdr:row>6</xdr:row>
      <xdr:rowOff>66674</xdr:rowOff>
    </xdr:from>
    <xdr:to>
      <xdr:col>21</xdr:col>
      <xdr:colOff>142874</xdr:colOff>
      <xdr:row>47</xdr:row>
      <xdr:rowOff>38099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80</xdr:row>
      <xdr:rowOff>76200</xdr:rowOff>
    </xdr:from>
    <xdr:to>
      <xdr:col>21</xdr:col>
      <xdr:colOff>133350</xdr:colOff>
      <xdr:row>108</xdr:row>
      <xdr:rowOff>9525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19051</xdr:colOff>
      <xdr:row>7</xdr:row>
      <xdr:rowOff>57150</xdr:rowOff>
    </xdr:from>
    <xdr:to>
      <xdr:col>8</xdr:col>
      <xdr:colOff>123825</xdr:colOff>
      <xdr:row>47</xdr:row>
      <xdr:rowOff>19050</xdr:rowOff>
    </xdr:to>
    <xdr:sp macro="" textlink="">
      <xdr:nvSpPr>
        <xdr:cNvPr id="5" name="CasellaDiTesto 4"/>
        <xdr:cNvSpPr txBox="1"/>
      </xdr:nvSpPr>
      <xdr:spPr>
        <a:xfrm>
          <a:off x="7515226" y="923925"/>
          <a:ext cx="638174" cy="491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it-IT" sz="1400"/>
            <a:t>Domande</a:t>
          </a:r>
          <a:r>
            <a:rPr lang="it-IT" sz="1400" baseline="0"/>
            <a:t> di Quota-100 presentate all'11 Aprile 2019 -</a:t>
          </a:r>
          <a:br>
            <a:rPr lang="it-IT" sz="1400" baseline="0"/>
          </a:br>
          <a:r>
            <a:rPr lang="it-IT" sz="1400" baseline="0"/>
            <a:t>Composizione per Gestione pensionistica di appartenenza</a:t>
          </a:r>
          <a:endParaRPr lang="it-IT" sz="1400"/>
        </a:p>
      </xdr:txBody>
    </xdr:sp>
    <xdr:clientData/>
  </xdr:twoCellAnchor>
  <xdr:twoCellAnchor>
    <xdr:from>
      <xdr:col>6</xdr:col>
      <xdr:colOff>57150</xdr:colOff>
      <xdr:row>48</xdr:row>
      <xdr:rowOff>47625</xdr:rowOff>
    </xdr:from>
    <xdr:to>
      <xdr:col>8</xdr:col>
      <xdr:colOff>114299</xdr:colOff>
      <xdr:row>80</xdr:row>
      <xdr:rowOff>0</xdr:rowOff>
    </xdr:to>
    <xdr:sp macro="" textlink="">
      <xdr:nvSpPr>
        <xdr:cNvPr id="6" name="CasellaDiTesto 5"/>
        <xdr:cNvSpPr txBox="1"/>
      </xdr:nvSpPr>
      <xdr:spPr>
        <a:xfrm>
          <a:off x="7477125" y="5991225"/>
          <a:ext cx="666749" cy="391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it-IT" sz="1400"/>
            <a:t>Domande</a:t>
          </a:r>
          <a:r>
            <a:rPr lang="it-IT" sz="1400" baseline="0"/>
            <a:t> di Quota-100 presentate all'11 Aprile 2019 -</a:t>
          </a:r>
          <a:br>
            <a:rPr lang="it-IT" sz="1400" baseline="0"/>
          </a:br>
          <a:r>
            <a:rPr lang="it-IT" sz="1400" baseline="0"/>
            <a:t>Composizione per per macr aggregati occupazionali</a:t>
          </a:r>
          <a:endParaRPr lang="it-IT" sz="1400"/>
        </a:p>
      </xdr:txBody>
    </xdr:sp>
    <xdr:clientData/>
  </xdr:twoCellAnchor>
  <xdr:twoCellAnchor>
    <xdr:from>
      <xdr:col>6</xdr:col>
      <xdr:colOff>19050</xdr:colOff>
      <xdr:row>81</xdr:row>
      <xdr:rowOff>57150</xdr:rowOff>
    </xdr:from>
    <xdr:to>
      <xdr:col>8</xdr:col>
      <xdr:colOff>133349</xdr:colOff>
      <xdr:row>108</xdr:row>
      <xdr:rowOff>9525</xdr:rowOff>
    </xdr:to>
    <xdr:sp macro="" textlink="">
      <xdr:nvSpPr>
        <xdr:cNvPr id="7" name="CasellaDiTesto 6"/>
        <xdr:cNvSpPr txBox="1"/>
      </xdr:nvSpPr>
      <xdr:spPr>
        <a:xfrm>
          <a:off x="7439025" y="10086975"/>
          <a:ext cx="723899" cy="458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it-IT" sz="1500"/>
            <a:t>Domande</a:t>
          </a:r>
          <a:r>
            <a:rPr lang="it-IT" sz="1500" baseline="0"/>
            <a:t> di Quota-100 presentate all'11 Aprile 2019 -</a:t>
          </a:r>
          <a:br>
            <a:rPr lang="it-IT" sz="1500" baseline="0"/>
          </a:br>
          <a:r>
            <a:rPr lang="it-IT" sz="1500" baseline="0"/>
            <a:t>per aggregati occupazionali e in % degli occupati nel 2018</a:t>
          </a:r>
          <a:endParaRPr lang="it-IT" sz="1500"/>
        </a:p>
      </xdr:txBody>
    </xdr:sp>
    <xdr:clientData/>
  </xdr:twoCellAnchor>
  <xdr:twoCellAnchor>
    <xdr:from>
      <xdr:col>7</xdr:col>
      <xdr:colOff>485774</xdr:colOff>
      <xdr:row>0</xdr:row>
      <xdr:rowOff>19052</xdr:rowOff>
    </xdr:from>
    <xdr:to>
      <xdr:col>21</xdr:col>
      <xdr:colOff>133349</xdr:colOff>
      <xdr:row>4</xdr:row>
      <xdr:rowOff>19053</xdr:rowOff>
    </xdr:to>
    <xdr:sp macro="" textlink="">
      <xdr:nvSpPr>
        <xdr:cNvPr id="8" name="CasellaDiTesto 7"/>
        <xdr:cNvSpPr txBox="1"/>
      </xdr:nvSpPr>
      <xdr:spPr>
        <a:xfrm rot="5400000">
          <a:off x="11739561" y="-3738560"/>
          <a:ext cx="495301" cy="801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it-IT" sz="2000"/>
            <a:t>ANALISI DELLE DOMANDE DI QUOTA-100 PRESENTATE</a:t>
          </a:r>
          <a:r>
            <a:rPr lang="it-IT" sz="2000" baseline="0"/>
            <a:t> AL 15 APRILE 2019</a:t>
          </a:r>
          <a:endParaRPr lang="it-IT" sz="2000"/>
        </a:p>
      </xdr:txBody>
    </xdr:sp>
    <xdr:clientData/>
  </xdr:twoCellAnchor>
  <xdr:twoCellAnchor>
    <xdr:from>
      <xdr:col>7</xdr:col>
      <xdr:colOff>47625</xdr:colOff>
      <xdr:row>108</xdr:row>
      <xdr:rowOff>57150</xdr:rowOff>
    </xdr:from>
    <xdr:to>
      <xdr:col>8</xdr:col>
      <xdr:colOff>171450</xdr:colOff>
      <xdr:row>121</xdr:row>
      <xdr:rowOff>200025</xdr:rowOff>
    </xdr:to>
    <xdr:sp macro="" textlink="">
      <xdr:nvSpPr>
        <xdr:cNvPr id="9" name="CasellaDiTesto 8"/>
        <xdr:cNvSpPr txBox="1"/>
      </xdr:nvSpPr>
      <xdr:spPr>
        <a:xfrm>
          <a:off x="7543800" y="14716125"/>
          <a:ext cx="657225" cy="2276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it-IT" sz="1200"/>
            <a:t>Dati analititci:</a:t>
          </a:r>
          <a:br>
            <a:rPr lang="it-IT" sz="1200"/>
          </a:br>
          <a:r>
            <a:rPr lang="it-IT" sz="1200"/>
            <a:t>Domande di Quota-100 e Occupati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47</xdr:row>
      <xdr:rowOff>76199</xdr:rowOff>
    </xdr:from>
    <xdr:to>
      <xdr:col>21</xdr:col>
      <xdr:colOff>123825</xdr:colOff>
      <xdr:row>80</xdr:row>
      <xdr:rowOff>19049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23811</xdr:colOff>
      <xdr:row>6</xdr:row>
      <xdr:rowOff>66674</xdr:rowOff>
    </xdr:from>
    <xdr:to>
      <xdr:col>21</xdr:col>
      <xdr:colOff>142874</xdr:colOff>
      <xdr:row>47</xdr:row>
      <xdr:rowOff>38099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80</xdr:row>
      <xdr:rowOff>76200</xdr:rowOff>
    </xdr:from>
    <xdr:to>
      <xdr:col>21</xdr:col>
      <xdr:colOff>133350</xdr:colOff>
      <xdr:row>108</xdr:row>
      <xdr:rowOff>9525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19051</xdr:colOff>
      <xdr:row>7</xdr:row>
      <xdr:rowOff>57150</xdr:rowOff>
    </xdr:from>
    <xdr:to>
      <xdr:col>8</xdr:col>
      <xdr:colOff>123825</xdr:colOff>
      <xdr:row>47</xdr:row>
      <xdr:rowOff>19050</xdr:rowOff>
    </xdr:to>
    <xdr:sp macro="" textlink="">
      <xdr:nvSpPr>
        <xdr:cNvPr id="9" name="CasellaDiTesto 8"/>
        <xdr:cNvSpPr txBox="1"/>
      </xdr:nvSpPr>
      <xdr:spPr>
        <a:xfrm>
          <a:off x="7239001" y="8877300"/>
          <a:ext cx="638174" cy="437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it-IT" sz="1400"/>
            <a:t>Domande</a:t>
          </a:r>
          <a:r>
            <a:rPr lang="it-IT" sz="1400" baseline="0"/>
            <a:t> di Quota-100 presentate all'11 Aprile 2019 -</a:t>
          </a:r>
          <a:br>
            <a:rPr lang="it-IT" sz="1400" baseline="0"/>
          </a:br>
          <a:r>
            <a:rPr lang="it-IT" sz="1400" baseline="0"/>
            <a:t>Composizione per Gestione pensionistica di appartenenza</a:t>
          </a:r>
          <a:endParaRPr lang="it-IT" sz="1400"/>
        </a:p>
      </xdr:txBody>
    </xdr:sp>
    <xdr:clientData/>
  </xdr:twoCellAnchor>
  <xdr:twoCellAnchor>
    <xdr:from>
      <xdr:col>6</xdr:col>
      <xdr:colOff>57150</xdr:colOff>
      <xdr:row>48</xdr:row>
      <xdr:rowOff>47625</xdr:rowOff>
    </xdr:from>
    <xdr:to>
      <xdr:col>8</xdr:col>
      <xdr:colOff>114299</xdr:colOff>
      <xdr:row>80</xdr:row>
      <xdr:rowOff>0</xdr:rowOff>
    </xdr:to>
    <xdr:sp macro="" textlink="">
      <xdr:nvSpPr>
        <xdr:cNvPr id="10" name="CasellaDiTesto 9"/>
        <xdr:cNvSpPr txBox="1"/>
      </xdr:nvSpPr>
      <xdr:spPr>
        <a:xfrm>
          <a:off x="7200900" y="13382625"/>
          <a:ext cx="666749" cy="437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it-IT" sz="1400"/>
            <a:t>Domande</a:t>
          </a:r>
          <a:r>
            <a:rPr lang="it-IT" sz="1400" baseline="0"/>
            <a:t> di Quota-100 presentate all'11 Aprile 2019 -</a:t>
          </a:r>
          <a:br>
            <a:rPr lang="it-IT" sz="1400" baseline="0"/>
          </a:br>
          <a:r>
            <a:rPr lang="it-IT" sz="1400" baseline="0"/>
            <a:t>Composizione per per macr aggregati occupazionali</a:t>
          </a:r>
          <a:endParaRPr lang="it-IT" sz="1400"/>
        </a:p>
      </xdr:txBody>
    </xdr:sp>
    <xdr:clientData/>
  </xdr:twoCellAnchor>
  <xdr:twoCellAnchor>
    <xdr:from>
      <xdr:col>6</xdr:col>
      <xdr:colOff>19050</xdr:colOff>
      <xdr:row>81</xdr:row>
      <xdr:rowOff>57150</xdr:rowOff>
    </xdr:from>
    <xdr:to>
      <xdr:col>8</xdr:col>
      <xdr:colOff>133349</xdr:colOff>
      <xdr:row>108</xdr:row>
      <xdr:rowOff>9525</xdr:rowOff>
    </xdr:to>
    <xdr:sp macro="" textlink="">
      <xdr:nvSpPr>
        <xdr:cNvPr id="12" name="CasellaDiTesto 11"/>
        <xdr:cNvSpPr txBox="1"/>
      </xdr:nvSpPr>
      <xdr:spPr>
        <a:xfrm>
          <a:off x="7439025" y="10086975"/>
          <a:ext cx="723899" cy="458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it-IT" sz="1500"/>
            <a:t>Domande</a:t>
          </a:r>
          <a:r>
            <a:rPr lang="it-IT" sz="1500" baseline="0"/>
            <a:t> di Quota-100 presentate all'11 Aprile 2019 -</a:t>
          </a:r>
          <a:br>
            <a:rPr lang="it-IT" sz="1500" baseline="0"/>
          </a:br>
          <a:r>
            <a:rPr lang="it-IT" sz="1500" baseline="0"/>
            <a:t>per aggregati occupazionali e in % degli occupati nel 2018</a:t>
          </a:r>
          <a:endParaRPr lang="it-IT" sz="1500"/>
        </a:p>
      </xdr:txBody>
    </xdr:sp>
    <xdr:clientData/>
  </xdr:twoCellAnchor>
  <xdr:twoCellAnchor>
    <xdr:from>
      <xdr:col>7</xdr:col>
      <xdr:colOff>485774</xdr:colOff>
      <xdr:row>0</xdr:row>
      <xdr:rowOff>19052</xdr:rowOff>
    </xdr:from>
    <xdr:to>
      <xdr:col>21</xdr:col>
      <xdr:colOff>133349</xdr:colOff>
      <xdr:row>4</xdr:row>
      <xdr:rowOff>19053</xdr:rowOff>
    </xdr:to>
    <xdr:sp macro="" textlink="">
      <xdr:nvSpPr>
        <xdr:cNvPr id="11" name="CasellaDiTesto 10"/>
        <xdr:cNvSpPr txBox="1"/>
      </xdr:nvSpPr>
      <xdr:spPr>
        <a:xfrm rot="5400000">
          <a:off x="11377611" y="4433890"/>
          <a:ext cx="419101" cy="776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it-IT" sz="2000"/>
            <a:t>ANALISI DELLE DOMANDE DI QUOTA-100 PRESENTATE</a:t>
          </a:r>
          <a:r>
            <a:rPr lang="it-IT" sz="2000" baseline="0"/>
            <a:t> AL 15 APRILE 2019</a:t>
          </a:r>
          <a:endParaRPr lang="it-IT" sz="2000"/>
        </a:p>
      </xdr:txBody>
    </xdr:sp>
    <xdr:clientData/>
  </xdr:twoCellAnchor>
  <xdr:twoCellAnchor>
    <xdr:from>
      <xdr:col>7</xdr:col>
      <xdr:colOff>47625</xdr:colOff>
      <xdr:row>108</xdr:row>
      <xdr:rowOff>57150</xdr:rowOff>
    </xdr:from>
    <xdr:to>
      <xdr:col>8</xdr:col>
      <xdr:colOff>171450</xdr:colOff>
      <xdr:row>121</xdr:row>
      <xdr:rowOff>200025</xdr:rowOff>
    </xdr:to>
    <xdr:sp macro="" textlink="">
      <xdr:nvSpPr>
        <xdr:cNvPr id="13" name="CasellaDiTesto 12"/>
        <xdr:cNvSpPr txBox="1"/>
      </xdr:nvSpPr>
      <xdr:spPr>
        <a:xfrm>
          <a:off x="7267575" y="14716125"/>
          <a:ext cx="657225" cy="2276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it-IT" sz="1200"/>
            <a:t>Dati analititci:</a:t>
          </a:r>
          <a:br>
            <a:rPr lang="it-IT" sz="1200"/>
          </a:br>
          <a:r>
            <a:rPr lang="it-IT" sz="1200"/>
            <a:t>Domande di Quota-100 e Occupati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47</xdr:row>
      <xdr:rowOff>76199</xdr:rowOff>
    </xdr:from>
    <xdr:to>
      <xdr:col>21</xdr:col>
      <xdr:colOff>123825</xdr:colOff>
      <xdr:row>80</xdr:row>
      <xdr:rowOff>19049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23811</xdr:colOff>
      <xdr:row>6</xdr:row>
      <xdr:rowOff>66674</xdr:rowOff>
    </xdr:from>
    <xdr:to>
      <xdr:col>21</xdr:col>
      <xdr:colOff>142874</xdr:colOff>
      <xdr:row>47</xdr:row>
      <xdr:rowOff>38099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80</xdr:row>
      <xdr:rowOff>76200</xdr:rowOff>
    </xdr:from>
    <xdr:to>
      <xdr:col>21</xdr:col>
      <xdr:colOff>133350</xdr:colOff>
      <xdr:row>108</xdr:row>
      <xdr:rowOff>9525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19051</xdr:colOff>
      <xdr:row>7</xdr:row>
      <xdr:rowOff>57150</xdr:rowOff>
    </xdr:from>
    <xdr:to>
      <xdr:col>8</xdr:col>
      <xdr:colOff>123825</xdr:colOff>
      <xdr:row>47</xdr:row>
      <xdr:rowOff>19050</xdr:rowOff>
    </xdr:to>
    <xdr:sp macro="" textlink="">
      <xdr:nvSpPr>
        <xdr:cNvPr id="5" name="CasellaDiTesto 4"/>
        <xdr:cNvSpPr txBox="1"/>
      </xdr:nvSpPr>
      <xdr:spPr>
        <a:xfrm>
          <a:off x="7515226" y="923925"/>
          <a:ext cx="638174" cy="4914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it-IT" sz="1400"/>
            <a:t>Domande</a:t>
          </a:r>
          <a:r>
            <a:rPr lang="it-IT" sz="1400" baseline="0"/>
            <a:t> di Quota-100 presentate all'11 Aprile 2019 -</a:t>
          </a:r>
          <a:br>
            <a:rPr lang="it-IT" sz="1400" baseline="0"/>
          </a:br>
          <a:r>
            <a:rPr lang="it-IT" sz="1400" baseline="0"/>
            <a:t>Composizione per Gestione pensionistica di appartenenza</a:t>
          </a:r>
          <a:endParaRPr lang="it-IT" sz="1400"/>
        </a:p>
      </xdr:txBody>
    </xdr:sp>
    <xdr:clientData/>
  </xdr:twoCellAnchor>
  <xdr:twoCellAnchor>
    <xdr:from>
      <xdr:col>6</xdr:col>
      <xdr:colOff>57150</xdr:colOff>
      <xdr:row>48</xdr:row>
      <xdr:rowOff>47625</xdr:rowOff>
    </xdr:from>
    <xdr:to>
      <xdr:col>8</xdr:col>
      <xdr:colOff>114299</xdr:colOff>
      <xdr:row>80</xdr:row>
      <xdr:rowOff>0</xdr:rowOff>
    </xdr:to>
    <xdr:sp macro="" textlink="">
      <xdr:nvSpPr>
        <xdr:cNvPr id="6" name="CasellaDiTesto 5"/>
        <xdr:cNvSpPr txBox="1"/>
      </xdr:nvSpPr>
      <xdr:spPr>
        <a:xfrm>
          <a:off x="7477125" y="5991225"/>
          <a:ext cx="666749" cy="391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it-IT" sz="1400"/>
            <a:t>Domande</a:t>
          </a:r>
          <a:r>
            <a:rPr lang="it-IT" sz="1400" baseline="0"/>
            <a:t> di Quota-100 presentate all'11 Aprile 2019 -</a:t>
          </a:r>
          <a:br>
            <a:rPr lang="it-IT" sz="1400" baseline="0"/>
          </a:br>
          <a:r>
            <a:rPr lang="it-IT" sz="1400" baseline="0"/>
            <a:t>Composizione per per macr aggregati occupazionali</a:t>
          </a:r>
          <a:endParaRPr lang="it-IT" sz="1400"/>
        </a:p>
      </xdr:txBody>
    </xdr:sp>
    <xdr:clientData/>
  </xdr:twoCellAnchor>
  <xdr:twoCellAnchor>
    <xdr:from>
      <xdr:col>6</xdr:col>
      <xdr:colOff>19050</xdr:colOff>
      <xdr:row>81</xdr:row>
      <xdr:rowOff>57150</xdr:rowOff>
    </xdr:from>
    <xdr:to>
      <xdr:col>8</xdr:col>
      <xdr:colOff>133349</xdr:colOff>
      <xdr:row>108</xdr:row>
      <xdr:rowOff>9525</xdr:rowOff>
    </xdr:to>
    <xdr:sp macro="" textlink="">
      <xdr:nvSpPr>
        <xdr:cNvPr id="7" name="CasellaDiTesto 6"/>
        <xdr:cNvSpPr txBox="1"/>
      </xdr:nvSpPr>
      <xdr:spPr>
        <a:xfrm>
          <a:off x="7439025" y="10086975"/>
          <a:ext cx="723899" cy="458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it-IT" sz="1500"/>
            <a:t>Domande</a:t>
          </a:r>
          <a:r>
            <a:rPr lang="it-IT" sz="1500" baseline="0"/>
            <a:t> di Quota-100 presentate all'11 Aprile 2019 -</a:t>
          </a:r>
          <a:br>
            <a:rPr lang="it-IT" sz="1500" baseline="0"/>
          </a:br>
          <a:r>
            <a:rPr lang="it-IT" sz="1500" baseline="0"/>
            <a:t>per aggregati occupazionali e in % degli occupati nel 2018</a:t>
          </a:r>
          <a:endParaRPr lang="it-IT" sz="1500"/>
        </a:p>
      </xdr:txBody>
    </xdr:sp>
    <xdr:clientData/>
  </xdr:twoCellAnchor>
  <xdr:twoCellAnchor>
    <xdr:from>
      <xdr:col>7</xdr:col>
      <xdr:colOff>485774</xdr:colOff>
      <xdr:row>0</xdr:row>
      <xdr:rowOff>19052</xdr:rowOff>
    </xdr:from>
    <xdr:to>
      <xdr:col>21</xdr:col>
      <xdr:colOff>133349</xdr:colOff>
      <xdr:row>4</xdr:row>
      <xdr:rowOff>19053</xdr:rowOff>
    </xdr:to>
    <xdr:sp macro="" textlink="">
      <xdr:nvSpPr>
        <xdr:cNvPr id="8" name="CasellaDiTesto 7"/>
        <xdr:cNvSpPr txBox="1"/>
      </xdr:nvSpPr>
      <xdr:spPr>
        <a:xfrm rot="5400000">
          <a:off x="11739561" y="-3738560"/>
          <a:ext cx="495301" cy="801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it-IT" sz="2000"/>
            <a:t>ANALISI DELLE DOMANDE DI QUOTA-100 PRESENTATE</a:t>
          </a:r>
          <a:r>
            <a:rPr lang="it-IT" sz="2000" baseline="0"/>
            <a:t> AL 15 APRILE 2019</a:t>
          </a:r>
          <a:endParaRPr lang="it-IT" sz="2000"/>
        </a:p>
      </xdr:txBody>
    </xdr:sp>
    <xdr:clientData/>
  </xdr:twoCellAnchor>
  <xdr:twoCellAnchor>
    <xdr:from>
      <xdr:col>7</xdr:col>
      <xdr:colOff>47625</xdr:colOff>
      <xdr:row>108</xdr:row>
      <xdr:rowOff>57150</xdr:rowOff>
    </xdr:from>
    <xdr:to>
      <xdr:col>8</xdr:col>
      <xdr:colOff>171450</xdr:colOff>
      <xdr:row>121</xdr:row>
      <xdr:rowOff>200025</xdr:rowOff>
    </xdr:to>
    <xdr:sp macro="" textlink="">
      <xdr:nvSpPr>
        <xdr:cNvPr id="9" name="CasellaDiTesto 8"/>
        <xdr:cNvSpPr txBox="1"/>
      </xdr:nvSpPr>
      <xdr:spPr>
        <a:xfrm>
          <a:off x="7543800" y="14716125"/>
          <a:ext cx="657225" cy="2276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it-IT" sz="1200"/>
            <a:t>Dati analititci:</a:t>
          </a:r>
          <a:br>
            <a:rPr lang="it-IT" sz="1200"/>
          </a:br>
          <a:r>
            <a:rPr lang="it-IT" sz="1200"/>
            <a:t>Domande di Quota-100 e Occupati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25</xdr:col>
      <xdr:colOff>152400</xdr:colOff>
      <xdr:row>109</xdr:row>
      <xdr:rowOff>9525</xdr:rowOff>
    </xdr:to>
    <xdr:pic>
      <xdr:nvPicPr>
        <xdr:cNvPr id="4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647700"/>
          <a:ext cx="8686800" cy="1701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25</xdr:col>
      <xdr:colOff>152400</xdr:colOff>
      <xdr:row>47</xdr:row>
      <xdr:rowOff>142875</xdr:rowOff>
    </xdr:to>
    <xdr:pic>
      <xdr:nvPicPr>
        <xdr:cNvPr id="4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647700"/>
          <a:ext cx="8686800" cy="710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BI639"/>
  <sheetViews>
    <sheetView topLeftCell="A64" workbookViewId="0">
      <selection activeCell="G81" sqref="G81:V122"/>
    </sheetView>
  </sheetViews>
  <sheetFormatPr defaultRowHeight="12.75" x14ac:dyDescent="0.2"/>
  <cols>
    <col min="1" max="1" width="30.5" style="6" customWidth="1"/>
    <col min="2" max="2" width="30.1640625" style="6" customWidth="1"/>
    <col min="3" max="3" width="30.5" style="6" customWidth="1"/>
    <col min="4" max="4" width="12.33203125" style="6" customWidth="1"/>
    <col min="5" max="5" width="15.33203125" style="6" bestFit="1" customWidth="1"/>
    <col min="6" max="6" width="11" style="6" bestFit="1" customWidth="1"/>
    <col min="7" max="7" width="1.33203125" customWidth="1"/>
    <col min="13" max="13" width="13" bestFit="1" customWidth="1"/>
    <col min="14" max="14" width="13.6640625" bestFit="1" customWidth="1"/>
    <col min="20" max="20" width="17" bestFit="1" customWidth="1"/>
    <col min="22" max="22" width="4.1640625" customWidth="1"/>
    <col min="23" max="61" width="9.33203125" style="6"/>
  </cols>
  <sheetData>
    <row r="1" spans="1:22" ht="9.75" customHeight="1" x14ac:dyDescent="0.2">
      <c r="A1" s="28"/>
      <c r="B1" s="23"/>
      <c r="C1" s="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.75" customHeight="1" x14ac:dyDescent="0.2">
      <c r="A2" s="28"/>
      <c r="B2" s="23"/>
      <c r="C2" s="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9.75" customHeight="1" x14ac:dyDescent="0.2">
      <c r="A3" s="28"/>
      <c r="B3" s="23"/>
      <c r="C3" s="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9.75" customHeight="1" x14ac:dyDescent="0.2">
      <c r="A4" s="28"/>
      <c r="B4" s="23"/>
      <c r="C4" s="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9.75" customHeight="1" x14ac:dyDescent="0.2">
      <c r="A5" s="28"/>
      <c r="B5" s="23"/>
      <c r="C5" s="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9.75" customHeight="1" x14ac:dyDescent="0.2">
      <c r="A6" s="28"/>
      <c r="B6" s="23"/>
      <c r="C6" s="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9.75" customHeight="1" x14ac:dyDescent="0.2">
      <c r="A7" s="28"/>
      <c r="B7" s="23"/>
      <c r="C7" s="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9.75" customHeight="1" x14ac:dyDescent="0.2">
      <c r="A8" s="28"/>
      <c r="B8" s="23"/>
      <c r="C8" s="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9.75" customHeight="1" x14ac:dyDescent="0.2">
      <c r="A9" s="28"/>
      <c r="B9" s="23"/>
      <c r="C9" s="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9.75" customHeight="1" x14ac:dyDescent="0.2">
      <c r="A10" s="28"/>
      <c r="B10" s="23"/>
      <c r="C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9.75" customHeight="1" x14ac:dyDescent="0.2">
      <c r="A11" s="28"/>
      <c r="B11" s="23"/>
      <c r="C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9.75" customHeight="1" x14ac:dyDescent="0.2">
      <c r="A12" s="28"/>
      <c r="B12" s="23"/>
      <c r="C12" s="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9.75" customHeight="1" x14ac:dyDescent="0.2">
      <c r="A13" s="28"/>
      <c r="B13" s="23"/>
      <c r="C13" s="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9.75" customHeight="1" x14ac:dyDescent="0.2">
      <c r="A14" s="28"/>
      <c r="B14" s="23"/>
      <c r="C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9.75" customHeight="1" x14ac:dyDescent="0.2">
      <c r="A15" s="28"/>
      <c r="B15" s="23"/>
      <c r="C15" s="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9.75" customHeight="1" x14ac:dyDescent="0.2">
      <c r="A16" s="28"/>
      <c r="B16" s="23"/>
      <c r="C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9.75" customHeight="1" x14ac:dyDescent="0.2">
      <c r="A17" s="28"/>
      <c r="B17" s="23"/>
      <c r="C17" s="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9.75" customHeight="1" x14ac:dyDescent="0.2">
      <c r="A18" s="28"/>
      <c r="B18" s="23"/>
      <c r="C18" s="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9.75" customHeight="1" x14ac:dyDescent="0.2">
      <c r="A19" s="28"/>
      <c r="B19" s="23"/>
      <c r="C19" s="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9.75" customHeight="1" x14ac:dyDescent="0.2">
      <c r="A20" s="28"/>
      <c r="B20" s="23"/>
      <c r="C20" s="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9.75" customHeight="1" x14ac:dyDescent="0.2">
      <c r="A21" s="28"/>
      <c r="B21" s="23"/>
      <c r="C21" s="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9.75" customHeight="1" x14ac:dyDescent="0.2">
      <c r="A22" s="28"/>
      <c r="B22" s="23"/>
      <c r="C22" s="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9.75" customHeight="1" x14ac:dyDescent="0.2">
      <c r="A23" s="28"/>
      <c r="B23" s="23"/>
      <c r="C23" s="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9.75" customHeight="1" x14ac:dyDescent="0.2">
      <c r="A24" s="28"/>
      <c r="B24" s="23"/>
      <c r="C24" s="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9.75" customHeight="1" x14ac:dyDescent="0.2">
      <c r="A25" s="29"/>
      <c r="B25" s="23"/>
      <c r="C25" s="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9.75" customHeight="1" x14ac:dyDescent="0.2">
      <c r="A26" s="29"/>
      <c r="B26" s="23"/>
      <c r="C26" s="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9.75" customHeight="1" x14ac:dyDescent="0.2">
      <c r="A27" s="29"/>
      <c r="B27" s="23"/>
      <c r="C27" s="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9.75" customHeight="1" x14ac:dyDescent="0.2">
      <c r="A28" s="29"/>
      <c r="B28" s="23"/>
      <c r="C28" s="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9.75" customHeight="1" x14ac:dyDescent="0.2">
      <c r="A29" s="23"/>
      <c r="B29" s="23"/>
      <c r="C29" s="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9.75" customHeight="1" x14ac:dyDescent="0.2">
      <c r="A30" s="28"/>
      <c r="B30" s="23"/>
      <c r="C30" s="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9.75" customHeight="1" x14ac:dyDescent="0.2">
      <c r="A31" s="28"/>
      <c r="B31" s="23"/>
      <c r="C31" s="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9.75" customHeight="1" x14ac:dyDescent="0.2">
      <c r="A32" s="28"/>
      <c r="B32" s="23"/>
      <c r="C32" s="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9.75" customHeight="1" x14ac:dyDescent="0.2">
      <c r="A33" s="28"/>
      <c r="B33" s="23"/>
      <c r="C33" s="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9.75" customHeight="1" x14ac:dyDescent="0.2">
      <c r="A34" s="28"/>
      <c r="B34" s="23"/>
      <c r="C34" s="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9.75" customHeight="1" x14ac:dyDescent="0.2">
      <c r="A35" s="28"/>
      <c r="B35" s="23"/>
      <c r="C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9.75" customHeight="1" x14ac:dyDescent="0.2">
      <c r="A36" s="28"/>
      <c r="B36" s="23"/>
      <c r="C36" s="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9.75" customHeight="1" x14ac:dyDescent="0.2">
      <c r="A37" s="30"/>
      <c r="B37" s="30"/>
      <c r="C37" s="10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9.75" customHeight="1" x14ac:dyDescent="0.2">
      <c r="A38" s="25"/>
      <c r="B38" s="25"/>
      <c r="C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9.75" customHeight="1" x14ac:dyDescent="0.2">
      <c r="A39" s="27" t="s">
        <v>22</v>
      </c>
      <c r="B39" s="27"/>
      <c r="C39" s="1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9.75" customHeight="1" x14ac:dyDescent="0.2">
      <c r="A40" s="27"/>
      <c r="B40" s="27"/>
      <c r="C40" s="1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9.75" customHeight="1" x14ac:dyDescent="0.2">
      <c r="A41" s="14" t="s">
        <v>6</v>
      </c>
      <c r="B41" s="14" t="s">
        <v>7</v>
      </c>
      <c r="C41" s="24"/>
      <c r="D41" s="15"/>
      <c r="E41" s="1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9.75" customHeight="1" x14ac:dyDescent="0.2">
      <c r="A42" s="31" t="s">
        <v>8</v>
      </c>
      <c r="B42" s="32">
        <v>42709</v>
      </c>
      <c r="C42" s="33"/>
      <c r="D42" s="34" t="s">
        <v>2</v>
      </c>
      <c r="E42" s="35">
        <f>B42+B49+B44</f>
        <v>48738</v>
      </c>
      <c r="F42" s="36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9.75" customHeight="1" x14ac:dyDescent="0.2">
      <c r="A43" s="31" t="s">
        <v>9</v>
      </c>
      <c r="B43" s="32">
        <v>39936</v>
      </c>
      <c r="C43" s="33"/>
      <c r="D43" s="34" t="s">
        <v>3</v>
      </c>
      <c r="E43" s="35">
        <f>B43</f>
        <v>39936</v>
      </c>
      <c r="F43" s="36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9.75" customHeight="1" x14ac:dyDescent="0.2">
      <c r="A44" s="31" t="s">
        <v>10</v>
      </c>
      <c r="B44" s="32">
        <v>440</v>
      </c>
      <c r="C44" s="33"/>
      <c r="D44" s="34" t="s">
        <v>4</v>
      </c>
      <c r="E44" s="35">
        <f>B45+B46+B47+B48</f>
        <v>22887</v>
      </c>
      <c r="F44" s="36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9.75" customHeight="1" x14ac:dyDescent="0.2">
      <c r="A45" s="31" t="s">
        <v>11</v>
      </c>
      <c r="B45" s="32">
        <v>9991</v>
      </c>
      <c r="C45" s="33"/>
      <c r="D45" s="34"/>
      <c r="E45" s="34"/>
      <c r="F45" s="36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9.75" customHeight="1" x14ac:dyDescent="0.2">
      <c r="A46" s="31" t="s">
        <v>12</v>
      </c>
      <c r="B46" s="32">
        <v>10370</v>
      </c>
      <c r="C46" s="54" t="s">
        <v>27</v>
      </c>
      <c r="D46" s="55"/>
      <c r="E46" s="34"/>
      <c r="F46" s="36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9.75" customHeight="1" x14ac:dyDescent="0.2">
      <c r="A47" s="31" t="s">
        <v>5</v>
      </c>
      <c r="B47" s="32">
        <v>2406</v>
      </c>
      <c r="C47" s="33"/>
      <c r="D47" s="34" t="s">
        <v>0</v>
      </c>
      <c r="E47" s="35">
        <v>16005787</v>
      </c>
      <c r="F47" s="36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9.75" customHeight="1" x14ac:dyDescent="0.2">
      <c r="A48" s="31" t="s">
        <v>13</v>
      </c>
      <c r="B48" s="32">
        <v>120</v>
      </c>
      <c r="C48" s="33"/>
      <c r="D48" s="34" t="s">
        <v>28</v>
      </c>
      <c r="E48" s="35">
        <v>3305313</v>
      </c>
      <c r="F48" s="36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9.75" customHeight="1" x14ac:dyDescent="0.2">
      <c r="A49" s="31" t="s">
        <v>14</v>
      </c>
      <c r="B49" s="32">
        <v>5589</v>
      </c>
      <c r="C49" s="33"/>
      <c r="D49" s="34" t="s">
        <v>24</v>
      </c>
      <c r="E49" s="35">
        <f>6024.3*1000</f>
        <v>6024300</v>
      </c>
      <c r="F49" s="36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9.75" customHeight="1" x14ac:dyDescent="0.2">
      <c r="A50" s="31" t="s">
        <v>15</v>
      </c>
      <c r="B50" s="32">
        <v>7552</v>
      </c>
      <c r="C50" s="33"/>
      <c r="D50" s="34" t="s">
        <v>4</v>
      </c>
      <c r="E50" s="53">
        <f>E49-1045000</f>
        <v>4979300</v>
      </c>
      <c r="F50" s="3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9.75" customHeight="1" x14ac:dyDescent="0.2">
      <c r="A51" s="37" t="s">
        <v>16</v>
      </c>
      <c r="B51" s="38">
        <f>SUM(B42:B50)</f>
        <v>119113</v>
      </c>
      <c r="C51" s="33"/>
      <c r="D51" s="34"/>
      <c r="F51" s="36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9.75" customHeight="1" x14ac:dyDescent="0.2">
      <c r="A52" s="39"/>
      <c r="B52" s="39"/>
      <c r="C52" s="39"/>
      <c r="D52" s="34"/>
      <c r="E52" s="34"/>
      <c r="F52" s="3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9.75" customHeight="1" x14ac:dyDescent="0.2">
      <c r="A53" s="40"/>
      <c r="B53" s="40"/>
      <c r="C53" s="41"/>
      <c r="D53" s="34"/>
      <c r="E53" s="34"/>
      <c r="F53" s="36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9.75" customHeight="1" x14ac:dyDescent="0.2">
      <c r="A54" s="42"/>
      <c r="B54" s="42"/>
      <c r="C54" s="42"/>
      <c r="D54" s="34"/>
      <c r="E54" s="34"/>
      <c r="F54" s="36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9.75" customHeight="1" x14ac:dyDescent="0.2">
      <c r="A55" s="43"/>
      <c r="B55" s="44"/>
      <c r="C55" s="51"/>
      <c r="D55" s="34" t="s">
        <v>0</v>
      </c>
      <c r="E55" s="45">
        <f>E42/E47</f>
        <v>3.0450236530075027E-3</v>
      </c>
      <c r="F55" s="36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9.75" customHeight="1" x14ac:dyDescent="0.2">
      <c r="A56" s="46"/>
      <c r="B56" s="47"/>
      <c r="C56" s="51"/>
      <c r="D56" s="34" t="s">
        <v>4</v>
      </c>
      <c r="E56" s="45">
        <f>E44/E50</f>
        <v>4.5964292169582066E-3</v>
      </c>
      <c r="F56" s="3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9.75" customHeight="1" x14ac:dyDescent="0.2">
      <c r="A57" s="46"/>
      <c r="B57" s="47"/>
      <c r="C57" s="51"/>
      <c r="D57" s="34" t="s">
        <v>1</v>
      </c>
      <c r="E57" s="45">
        <f>E43/E48</f>
        <v>1.2082365573245256E-2</v>
      </c>
      <c r="F57" s="3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9.75" customHeight="1" x14ac:dyDescent="0.2">
      <c r="A58" s="46"/>
      <c r="B58" s="47"/>
      <c r="C58" s="51"/>
      <c r="D58" s="36"/>
      <c r="E58" s="36"/>
      <c r="F58" s="3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9.75" customHeight="1" x14ac:dyDescent="0.2">
      <c r="A59" s="48"/>
      <c r="B59" s="49"/>
      <c r="C59" s="51"/>
      <c r="D59" s="36"/>
      <c r="E59" s="36"/>
      <c r="F59" s="3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9.75" customHeight="1" x14ac:dyDescent="0.2">
      <c r="A60" s="39"/>
      <c r="B60" s="39"/>
      <c r="C60" s="39"/>
      <c r="D60" s="36"/>
      <c r="E60" s="36"/>
      <c r="F60" s="3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9.75" customHeight="1" x14ac:dyDescent="0.2">
      <c r="A61" s="40"/>
      <c r="B61" s="40"/>
      <c r="C61" s="41"/>
      <c r="D61" s="36"/>
      <c r="E61" s="36"/>
      <c r="F61" s="3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9.75" customHeight="1" x14ac:dyDescent="0.2">
      <c r="A62" s="50"/>
      <c r="B62" s="50"/>
      <c r="C62" s="50"/>
      <c r="D62" s="36"/>
      <c r="E62" s="36"/>
      <c r="F62" s="3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9.75" customHeight="1" x14ac:dyDescent="0.2">
      <c r="A63" s="43"/>
      <c r="B63" s="44"/>
      <c r="C63" s="51"/>
      <c r="D63" s="34" t="s">
        <v>2</v>
      </c>
      <c r="E63" s="52">
        <f>E55</f>
        <v>3.0450236530075027E-3</v>
      </c>
      <c r="F63" s="3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9.75" customHeight="1" x14ac:dyDescent="0.2">
      <c r="A64" s="46"/>
      <c r="B64" s="47"/>
      <c r="C64" s="51"/>
      <c r="D64" s="34" t="s">
        <v>4</v>
      </c>
      <c r="E64" s="52">
        <f t="shared" ref="E64:E65" si="0">E56</f>
        <v>4.5964292169582066E-3</v>
      </c>
      <c r="F64" s="3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9.75" customHeight="1" x14ac:dyDescent="0.2">
      <c r="A65" s="46"/>
      <c r="B65" s="47"/>
      <c r="C65" s="51"/>
      <c r="D65" s="34" t="s">
        <v>3</v>
      </c>
      <c r="E65" s="52">
        <f t="shared" si="0"/>
        <v>1.2082365573245256E-2</v>
      </c>
      <c r="F65" s="36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9.75" customHeight="1" x14ac:dyDescent="0.2">
      <c r="A66" s="48"/>
      <c r="B66" s="49"/>
      <c r="C66" s="51"/>
      <c r="D66" s="36"/>
      <c r="E66" s="36"/>
      <c r="F66" s="36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9.75" customHeight="1" x14ac:dyDescent="0.2">
      <c r="A67" s="39"/>
      <c r="B67" s="39"/>
      <c r="C67" s="39"/>
      <c r="D67" s="36"/>
      <c r="E67" s="36"/>
      <c r="F67" s="36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9.75" customHeight="1" x14ac:dyDescent="0.2">
      <c r="A68" s="40"/>
      <c r="B68" s="40"/>
      <c r="C68" s="41"/>
      <c r="D68" s="36"/>
      <c r="E68" s="36"/>
      <c r="F68" s="36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9.75" customHeight="1" x14ac:dyDescent="0.2">
      <c r="A69" s="50"/>
      <c r="B69" s="50"/>
      <c r="C69" s="50"/>
      <c r="D69" s="36"/>
      <c r="E69" s="36"/>
      <c r="F69" s="36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9.75" customHeight="1" x14ac:dyDescent="0.2">
      <c r="A70" s="43"/>
      <c r="B70" s="44"/>
      <c r="C70" s="51"/>
      <c r="D70" s="36"/>
      <c r="E70" s="36"/>
      <c r="F70" s="36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9.75" customHeight="1" x14ac:dyDescent="0.2">
      <c r="A71" s="46"/>
      <c r="B71" s="47"/>
      <c r="C71" s="51"/>
      <c r="D71" s="36"/>
      <c r="E71" s="36"/>
      <c r="F71" s="36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9.75" customHeight="1" x14ac:dyDescent="0.2">
      <c r="A72" s="46"/>
      <c r="B72" s="47"/>
      <c r="C72" s="51"/>
      <c r="D72" s="36"/>
      <c r="E72" s="36"/>
      <c r="F72" s="36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9.75" customHeight="1" x14ac:dyDescent="0.2">
      <c r="A73" s="48"/>
      <c r="B73" s="49"/>
      <c r="C73" s="51"/>
      <c r="D73" s="36"/>
      <c r="E73" s="36"/>
      <c r="F73" s="36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9.75" customHeight="1" x14ac:dyDescent="0.2">
      <c r="A74" s="36"/>
      <c r="B74" s="36"/>
      <c r="C74" s="36"/>
      <c r="D74" s="36"/>
      <c r="E74" s="36"/>
      <c r="F74" s="36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9.75" customHeight="1" x14ac:dyDescent="0.2">
      <c r="A75" s="36"/>
      <c r="B75" s="36"/>
      <c r="C75" s="36"/>
      <c r="D75" s="36"/>
      <c r="E75" s="36"/>
      <c r="F75" s="36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9.75" customHeight="1" x14ac:dyDescent="0.2">
      <c r="A76" s="36"/>
      <c r="B76" s="36"/>
      <c r="C76" s="36"/>
      <c r="D76" s="36"/>
      <c r="E76" s="16">
        <v>3478871</v>
      </c>
      <c r="F76" s="16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9.75" customHeight="1" x14ac:dyDescent="0.2">
      <c r="A77" s="36"/>
      <c r="B77" s="36"/>
      <c r="C77" s="36"/>
      <c r="D77" s="36"/>
      <c r="E77" s="16">
        <v>173558</v>
      </c>
      <c r="F77" s="1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9.75" customHeight="1" x14ac:dyDescent="0.2">
      <c r="A78" s="36"/>
      <c r="B78" s="36"/>
      <c r="C78" s="36"/>
      <c r="D78" s="36"/>
      <c r="E78" s="16">
        <f>E76-E77</f>
        <v>3305313</v>
      </c>
      <c r="F78" s="16">
        <f>E78/1000</f>
        <v>3305.3130000000001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9.75" customHeight="1" x14ac:dyDescent="0.2"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9.75" customHeight="1" x14ac:dyDescent="0.2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7:22" ht="9.75" customHeight="1" x14ac:dyDescent="0.2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7:22" ht="13.5" customHeight="1" x14ac:dyDescent="0.2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7:22" ht="13.5" customHeight="1" x14ac:dyDescent="0.2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7:22" ht="13.5" customHeight="1" x14ac:dyDescent="0.2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7:22" ht="13.5" customHeight="1" x14ac:dyDescent="0.2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7:22" ht="13.5" customHeight="1" x14ac:dyDescent="0.2"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7:22" ht="13.5" customHeight="1" x14ac:dyDescent="0.2"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7:22" ht="13.5" customHeight="1" x14ac:dyDescent="0.2"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7:22" ht="13.5" customHeight="1" x14ac:dyDescent="0.2"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7:22" ht="13.5" customHeight="1" x14ac:dyDescent="0.2"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7:22" ht="13.5" customHeight="1" x14ac:dyDescent="0.2"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7:22" ht="13.5" customHeight="1" x14ac:dyDescent="0.2"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7:22" ht="13.5" customHeight="1" x14ac:dyDescent="0.2"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7:22" ht="13.5" customHeight="1" x14ac:dyDescent="0.2"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7:22" ht="13.5" customHeight="1" x14ac:dyDescent="0.2"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7:22" ht="13.5" customHeight="1" x14ac:dyDescent="0.2"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7:22" ht="13.5" customHeight="1" x14ac:dyDescent="0.2"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7:22" ht="13.5" customHeight="1" x14ac:dyDescent="0.2"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7:22" ht="13.5" customHeight="1" x14ac:dyDescent="0.2"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7:22" ht="13.5" customHeight="1" x14ac:dyDescent="0.2"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7:22" ht="13.5" customHeight="1" x14ac:dyDescent="0.2"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7:22" ht="13.5" customHeight="1" x14ac:dyDescent="0.2"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7:22" ht="13.5" customHeight="1" x14ac:dyDescent="0.2"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7:22" ht="13.5" customHeight="1" x14ac:dyDescent="0.2"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7:22" ht="13.5" customHeight="1" x14ac:dyDescent="0.2"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7:22" ht="13.5" customHeight="1" x14ac:dyDescent="0.2"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7:22" ht="13.5" customHeight="1" x14ac:dyDescent="0.2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7:22" ht="13.5" customHeight="1" x14ac:dyDescent="0.2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7:22" ht="9.75" customHeight="1" x14ac:dyDescent="0.2"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7:22" ht="9.75" customHeight="1" x14ac:dyDescent="0.2"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7:22" ht="13.5" customHeight="1" x14ac:dyDescent="0.2">
      <c r="G111" s="1"/>
      <c r="H111" s="1"/>
      <c r="I111" s="1"/>
      <c r="J111" s="18" t="s">
        <v>6</v>
      </c>
      <c r="K111" s="17"/>
      <c r="L111" s="17"/>
      <c r="M111" s="17"/>
      <c r="N111" s="19" t="s">
        <v>7</v>
      </c>
      <c r="O111" s="2"/>
      <c r="P111" s="2"/>
      <c r="Q111" s="2"/>
      <c r="R111" s="2"/>
      <c r="S111" s="2"/>
      <c r="T111" s="2"/>
      <c r="U111" s="1"/>
      <c r="V111" s="1"/>
    </row>
    <row r="112" spans="7:22" ht="13.5" customHeight="1" x14ac:dyDescent="0.2">
      <c r="G112" s="1"/>
      <c r="H112" s="1"/>
      <c r="I112" s="1"/>
      <c r="J112" s="17" t="s">
        <v>8</v>
      </c>
      <c r="K112" s="17"/>
      <c r="L112" s="17"/>
      <c r="M112" s="17"/>
      <c r="N112" s="20">
        <v>42709</v>
      </c>
      <c r="O112" s="2"/>
      <c r="P112" s="18" t="s">
        <v>23</v>
      </c>
      <c r="Q112" s="2"/>
      <c r="R112" s="2"/>
      <c r="S112" s="2"/>
      <c r="T112" s="2"/>
      <c r="U112" s="1"/>
      <c r="V112" s="1"/>
    </row>
    <row r="113" spans="7:22" ht="13.5" customHeight="1" x14ac:dyDescent="0.2">
      <c r="G113" s="1"/>
      <c r="H113" s="1"/>
      <c r="I113" s="1"/>
      <c r="J113" s="17" t="s">
        <v>9</v>
      </c>
      <c r="K113" s="17"/>
      <c r="L113" s="17"/>
      <c r="M113" s="17"/>
      <c r="N113" s="20">
        <v>39936</v>
      </c>
      <c r="O113" s="2"/>
      <c r="P113" s="17" t="s">
        <v>17</v>
      </c>
      <c r="Q113" s="2"/>
      <c r="R113" s="2"/>
      <c r="S113" s="2"/>
      <c r="T113" s="20">
        <v>16005787</v>
      </c>
      <c r="U113" s="1"/>
      <c r="V113" s="1"/>
    </row>
    <row r="114" spans="7:22" ht="13.5" customHeight="1" x14ac:dyDescent="0.2">
      <c r="G114" s="1"/>
      <c r="H114" s="1"/>
      <c r="I114" s="1"/>
      <c r="J114" s="17" t="s">
        <v>10</v>
      </c>
      <c r="K114" s="17"/>
      <c r="L114" s="17"/>
      <c r="M114" s="17"/>
      <c r="N114" s="20">
        <v>440</v>
      </c>
      <c r="O114" s="2"/>
      <c r="P114" s="17" t="s">
        <v>18</v>
      </c>
      <c r="Q114" s="2"/>
      <c r="R114" s="2"/>
      <c r="S114" s="2"/>
      <c r="T114" s="20">
        <v>3305313</v>
      </c>
      <c r="U114" s="1"/>
      <c r="V114" s="1"/>
    </row>
    <row r="115" spans="7:22" ht="13.5" customHeight="1" x14ac:dyDescent="0.2">
      <c r="G115" s="1"/>
      <c r="H115" s="1"/>
      <c r="I115" s="1"/>
      <c r="J115" s="17" t="s">
        <v>11</v>
      </c>
      <c r="K115" s="17"/>
      <c r="L115" s="17"/>
      <c r="M115" s="17"/>
      <c r="N115" s="20">
        <v>9991</v>
      </c>
      <c r="O115" s="2"/>
      <c r="P115" s="17" t="s">
        <v>4</v>
      </c>
      <c r="Q115" s="2"/>
      <c r="R115" s="2"/>
      <c r="S115" s="2"/>
      <c r="T115" s="20">
        <v>4979300</v>
      </c>
      <c r="U115" s="1"/>
      <c r="V115" s="1"/>
    </row>
    <row r="116" spans="7:22" ht="13.5" customHeight="1" x14ac:dyDescent="0.2">
      <c r="G116" s="1"/>
      <c r="H116" s="1"/>
      <c r="I116" s="1"/>
      <c r="J116" s="17" t="s">
        <v>12</v>
      </c>
      <c r="K116" s="17"/>
      <c r="L116" s="17"/>
      <c r="M116" s="17"/>
      <c r="N116" s="20">
        <v>10370</v>
      </c>
      <c r="O116" s="2"/>
      <c r="P116" s="18" t="s">
        <v>16</v>
      </c>
      <c r="Q116" s="4"/>
      <c r="R116" s="4"/>
      <c r="S116" s="4"/>
      <c r="T116" s="21">
        <f>SUM(T113:T115)</f>
        <v>24290400</v>
      </c>
      <c r="U116" s="1"/>
      <c r="V116" s="1"/>
    </row>
    <row r="117" spans="7:22" ht="13.5" customHeight="1" x14ac:dyDescent="0.2">
      <c r="G117" s="1"/>
      <c r="H117" s="1"/>
      <c r="I117" s="1"/>
      <c r="J117" s="17" t="s">
        <v>5</v>
      </c>
      <c r="K117" s="17"/>
      <c r="L117" s="17"/>
      <c r="M117" s="17"/>
      <c r="N117" s="20">
        <v>2406</v>
      </c>
      <c r="O117" s="2"/>
      <c r="P117" s="2"/>
      <c r="Q117" s="2"/>
      <c r="R117" s="2"/>
      <c r="S117" s="2"/>
      <c r="T117" s="2"/>
      <c r="U117" s="2"/>
      <c r="V117" s="1"/>
    </row>
    <row r="118" spans="7:22" ht="13.5" customHeight="1" x14ac:dyDescent="0.2">
      <c r="G118" s="1"/>
      <c r="H118" s="1"/>
      <c r="I118" s="1"/>
      <c r="J118" s="17" t="s">
        <v>13</v>
      </c>
      <c r="K118" s="17"/>
      <c r="L118" s="17"/>
      <c r="M118" s="17"/>
      <c r="N118" s="20">
        <v>120</v>
      </c>
      <c r="O118" s="2"/>
      <c r="P118" s="5" t="s">
        <v>26</v>
      </c>
      <c r="Q118" s="5"/>
      <c r="R118" s="5"/>
      <c r="S118" s="5"/>
      <c r="T118" s="5"/>
      <c r="U118" s="5"/>
      <c r="V118" s="5"/>
    </row>
    <row r="119" spans="7:22" ht="13.5" customHeight="1" x14ac:dyDescent="0.2">
      <c r="G119" s="1"/>
      <c r="H119" s="1"/>
      <c r="I119" s="1"/>
      <c r="J119" s="17" t="s">
        <v>14</v>
      </c>
      <c r="K119" s="17"/>
      <c r="L119" s="17"/>
      <c r="M119" s="17"/>
      <c r="N119" s="20">
        <v>5589</v>
      </c>
      <c r="O119" s="2"/>
      <c r="P119" s="11" t="s">
        <v>20</v>
      </c>
      <c r="Q119" s="5"/>
      <c r="R119" s="5"/>
      <c r="S119" s="5"/>
      <c r="T119" s="5"/>
      <c r="U119" s="5"/>
      <c r="V119" s="5"/>
    </row>
    <row r="120" spans="7:22" ht="13.5" customHeight="1" x14ac:dyDescent="0.2">
      <c r="G120" s="1"/>
      <c r="H120" s="1"/>
      <c r="I120" s="1"/>
      <c r="J120" s="17" t="s">
        <v>15</v>
      </c>
      <c r="K120" s="17"/>
      <c r="L120" s="17"/>
      <c r="M120" s="17"/>
      <c r="N120" s="20">
        <v>7552</v>
      </c>
      <c r="O120" s="2"/>
      <c r="P120" s="11" t="s">
        <v>21</v>
      </c>
      <c r="Q120" s="5"/>
      <c r="R120" s="5"/>
      <c r="S120" s="5"/>
      <c r="T120" s="5"/>
      <c r="U120" s="5"/>
      <c r="V120" s="5"/>
    </row>
    <row r="121" spans="7:22" s="6" customFormat="1" ht="13.5" customHeight="1" x14ac:dyDescent="0.2">
      <c r="G121" s="1"/>
      <c r="H121" s="1"/>
      <c r="I121" s="1"/>
      <c r="J121" s="18" t="s">
        <v>16</v>
      </c>
      <c r="K121" s="18"/>
      <c r="L121" s="18"/>
      <c r="M121" s="18"/>
      <c r="N121" s="22">
        <f>SUM(N112:N120)</f>
        <v>119113</v>
      </c>
      <c r="O121" s="2"/>
      <c r="P121" s="11" t="s">
        <v>25</v>
      </c>
      <c r="Q121" s="5"/>
      <c r="R121" s="5"/>
      <c r="S121" s="5"/>
      <c r="T121" s="5"/>
      <c r="U121" s="5"/>
      <c r="V121" s="5"/>
    </row>
    <row r="122" spans="7:22" s="6" customFormat="1" ht="16.5" customHeight="1" x14ac:dyDescent="0.2">
      <c r="G122" s="1"/>
      <c r="H122" s="1"/>
      <c r="I122" s="1"/>
      <c r="J122" s="2"/>
      <c r="K122" s="2"/>
      <c r="L122" s="2"/>
      <c r="M122" s="2"/>
      <c r="N122" s="3"/>
      <c r="O122" s="2"/>
      <c r="P122" s="11"/>
      <c r="Q122" s="5"/>
      <c r="R122" s="5"/>
      <c r="S122" s="5"/>
      <c r="T122" s="26" t="s">
        <v>19</v>
      </c>
      <c r="U122" s="26"/>
      <c r="V122" s="26"/>
    </row>
    <row r="123" spans="7:22" s="6" customFormat="1" x14ac:dyDescent="0.2"/>
    <row r="124" spans="7:22" s="6" customFormat="1" x14ac:dyDescent="0.2"/>
    <row r="125" spans="7:22" s="6" customFormat="1" x14ac:dyDescent="0.2"/>
    <row r="126" spans="7:22" s="6" customFormat="1" x14ac:dyDescent="0.2"/>
    <row r="127" spans="7:22" s="6" customFormat="1" x14ac:dyDescent="0.2"/>
    <row r="128" spans="7:22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  <row r="258" s="6" customFormat="1" x14ac:dyDescent="0.2"/>
    <row r="259" s="6" customFormat="1" x14ac:dyDescent="0.2"/>
    <row r="260" s="6" customFormat="1" x14ac:dyDescent="0.2"/>
    <row r="261" s="6" customFormat="1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  <row r="267" s="6" customFormat="1" x14ac:dyDescent="0.2"/>
    <row r="268" s="6" customFormat="1" x14ac:dyDescent="0.2"/>
    <row r="269" s="6" customFormat="1" x14ac:dyDescent="0.2"/>
    <row r="270" s="6" customFormat="1" x14ac:dyDescent="0.2"/>
    <row r="271" s="6" customFormat="1" x14ac:dyDescent="0.2"/>
    <row r="272" s="6" customFormat="1" x14ac:dyDescent="0.2"/>
    <row r="273" s="6" customFormat="1" x14ac:dyDescent="0.2"/>
    <row r="274" s="6" customFormat="1" x14ac:dyDescent="0.2"/>
    <row r="275" s="6" customFormat="1" x14ac:dyDescent="0.2"/>
    <row r="276" s="6" customFormat="1" x14ac:dyDescent="0.2"/>
    <row r="277" s="6" customFormat="1" x14ac:dyDescent="0.2"/>
    <row r="278" s="6" customFormat="1" x14ac:dyDescent="0.2"/>
    <row r="279" s="6" customFormat="1" x14ac:dyDescent="0.2"/>
    <row r="280" s="6" customFormat="1" x14ac:dyDescent="0.2"/>
    <row r="281" s="6" customFormat="1" x14ac:dyDescent="0.2"/>
    <row r="282" s="6" customFormat="1" x14ac:dyDescent="0.2"/>
    <row r="283" s="6" customFormat="1" x14ac:dyDescent="0.2"/>
    <row r="284" s="6" customFormat="1" x14ac:dyDescent="0.2"/>
    <row r="285" s="6" customFormat="1" x14ac:dyDescent="0.2"/>
    <row r="286" s="6" customFormat="1" x14ac:dyDescent="0.2"/>
    <row r="287" s="6" customFormat="1" x14ac:dyDescent="0.2"/>
    <row r="288" s="6" customFormat="1" x14ac:dyDescent="0.2"/>
    <row r="289" s="6" customFormat="1" x14ac:dyDescent="0.2"/>
    <row r="290" s="6" customFormat="1" x14ac:dyDescent="0.2"/>
    <row r="291" s="6" customFormat="1" x14ac:dyDescent="0.2"/>
    <row r="292" s="6" customFormat="1" x14ac:dyDescent="0.2"/>
    <row r="293" s="6" customFormat="1" x14ac:dyDescent="0.2"/>
    <row r="294" s="6" customFormat="1" x14ac:dyDescent="0.2"/>
    <row r="295" s="6" customFormat="1" x14ac:dyDescent="0.2"/>
    <row r="296" s="6" customFormat="1" x14ac:dyDescent="0.2"/>
    <row r="297" s="6" customFormat="1" x14ac:dyDescent="0.2"/>
    <row r="298" s="6" customFormat="1" x14ac:dyDescent="0.2"/>
    <row r="299" s="6" customFormat="1" x14ac:dyDescent="0.2"/>
    <row r="300" s="6" customFormat="1" x14ac:dyDescent="0.2"/>
    <row r="301" s="6" customFormat="1" x14ac:dyDescent="0.2"/>
    <row r="302" s="6" customFormat="1" x14ac:dyDescent="0.2"/>
    <row r="303" s="6" customFormat="1" x14ac:dyDescent="0.2"/>
    <row r="304" s="6" customFormat="1" x14ac:dyDescent="0.2"/>
    <row r="305" s="6" customFormat="1" x14ac:dyDescent="0.2"/>
    <row r="306" s="6" customFormat="1" x14ac:dyDescent="0.2"/>
    <row r="307" s="6" customFormat="1" x14ac:dyDescent="0.2"/>
    <row r="308" s="6" customFormat="1" x14ac:dyDescent="0.2"/>
    <row r="309" s="6" customFormat="1" x14ac:dyDescent="0.2"/>
    <row r="310" s="6" customFormat="1" x14ac:dyDescent="0.2"/>
    <row r="311" s="6" customFormat="1" x14ac:dyDescent="0.2"/>
    <row r="312" s="6" customFormat="1" x14ac:dyDescent="0.2"/>
    <row r="313" s="6" customFormat="1" x14ac:dyDescent="0.2"/>
    <row r="314" s="6" customFormat="1" x14ac:dyDescent="0.2"/>
    <row r="315" s="6" customFormat="1" x14ac:dyDescent="0.2"/>
    <row r="316" s="6" customFormat="1" x14ac:dyDescent="0.2"/>
    <row r="317" s="6" customFormat="1" x14ac:dyDescent="0.2"/>
    <row r="318" s="6" customFormat="1" x14ac:dyDescent="0.2"/>
    <row r="319" s="6" customFormat="1" x14ac:dyDescent="0.2"/>
    <row r="320" s="6" customFormat="1" x14ac:dyDescent="0.2"/>
    <row r="321" s="6" customFormat="1" x14ac:dyDescent="0.2"/>
    <row r="322" s="6" customFormat="1" x14ac:dyDescent="0.2"/>
    <row r="323" s="6" customFormat="1" x14ac:dyDescent="0.2"/>
    <row r="324" s="6" customFormat="1" x14ac:dyDescent="0.2"/>
    <row r="325" s="6" customFormat="1" x14ac:dyDescent="0.2"/>
    <row r="326" s="6" customFormat="1" x14ac:dyDescent="0.2"/>
    <row r="327" s="6" customFormat="1" x14ac:dyDescent="0.2"/>
    <row r="328" s="6" customFormat="1" x14ac:dyDescent="0.2"/>
    <row r="329" s="6" customFormat="1" x14ac:dyDescent="0.2"/>
    <row r="330" s="6" customFormat="1" x14ac:dyDescent="0.2"/>
    <row r="331" s="6" customFormat="1" x14ac:dyDescent="0.2"/>
    <row r="332" s="6" customFormat="1" x14ac:dyDescent="0.2"/>
    <row r="333" s="6" customFormat="1" x14ac:dyDescent="0.2"/>
    <row r="334" s="6" customFormat="1" x14ac:dyDescent="0.2"/>
    <row r="335" s="6" customFormat="1" x14ac:dyDescent="0.2"/>
    <row r="336" s="6" customFormat="1" x14ac:dyDescent="0.2"/>
    <row r="337" s="6" customFormat="1" x14ac:dyDescent="0.2"/>
    <row r="338" s="6" customFormat="1" x14ac:dyDescent="0.2"/>
    <row r="339" s="6" customFormat="1" x14ac:dyDescent="0.2"/>
    <row r="340" s="6" customFormat="1" x14ac:dyDescent="0.2"/>
    <row r="341" s="6" customFormat="1" x14ac:dyDescent="0.2"/>
    <row r="342" s="6" customFormat="1" x14ac:dyDescent="0.2"/>
    <row r="343" s="6" customFormat="1" x14ac:dyDescent="0.2"/>
    <row r="344" s="6" customFormat="1" x14ac:dyDescent="0.2"/>
    <row r="345" s="6" customFormat="1" x14ac:dyDescent="0.2"/>
    <row r="346" s="6" customFormat="1" x14ac:dyDescent="0.2"/>
    <row r="347" s="6" customFormat="1" x14ac:dyDescent="0.2"/>
    <row r="348" s="6" customFormat="1" x14ac:dyDescent="0.2"/>
    <row r="349" s="6" customFormat="1" x14ac:dyDescent="0.2"/>
    <row r="350" s="6" customFormat="1" x14ac:dyDescent="0.2"/>
    <row r="351" s="6" customFormat="1" x14ac:dyDescent="0.2"/>
    <row r="352" s="6" customFormat="1" x14ac:dyDescent="0.2"/>
    <row r="353" s="6" customFormat="1" x14ac:dyDescent="0.2"/>
    <row r="354" s="6" customFormat="1" x14ac:dyDescent="0.2"/>
    <row r="355" s="6" customFormat="1" x14ac:dyDescent="0.2"/>
    <row r="356" s="6" customFormat="1" x14ac:dyDescent="0.2"/>
    <row r="357" s="6" customFormat="1" x14ac:dyDescent="0.2"/>
    <row r="358" s="6" customFormat="1" x14ac:dyDescent="0.2"/>
    <row r="359" s="6" customFormat="1" x14ac:dyDescent="0.2"/>
    <row r="360" s="6" customFormat="1" x14ac:dyDescent="0.2"/>
    <row r="361" s="6" customFormat="1" x14ac:dyDescent="0.2"/>
    <row r="362" s="6" customFormat="1" x14ac:dyDescent="0.2"/>
    <row r="363" s="6" customFormat="1" x14ac:dyDescent="0.2"/>
    <row r="364" s="6" customFormat="1" x14ac:dyDescent="0.2"/>
    <row r="365" s="6" customFormat="1" x14ac:dyDescent="0.2"/>
    <row r="366" s="6" customFormat="1" x14ac:dyDescent="0.2"/>
    <row r="367" s="6" customFormat="1" x14ac:dyDescent="0.2"/>
    <row r="368" s="6" customFormat="1" x14ac:dyDescent="0.2"/>
    <row r="369" s="6" customFormat="1" x14ac:dyDescent="0.2"/>
    <row r="370" s="6" customFormat="1" x14ac:dyDescent="0.2"/>
    <row r="371" s="6" customFormat="1" x14ac:dyDescent="0.2"/>
    <row r="372" s="6" customFormat="1" x14ac:dyDescent="0.2"/>
    <row r="373" s="6" customFormat="1" x14ac:dyDescent="0.2"/>
    <row r="374" s="6" customFormat="1" x14ac:dyDescent="0.2"/>
    <row r="375" s="6" customFormat="1" x14ac:dyDescent="0.2"/>
    <row r="376" s="6" customFormat="1" x14ac:dyDescent="0.2"/>
    <row r="377" s="6" customFormat="1" x14ac:dyDescent="0.2"/>
    <row r="378" s="6" customFormat="1" x14ac:dyDescent="0.2"/>
    <row r="379" s="6" customFormat="1" x14ac:dyDescent="0.2"/>
    <row r="380" s="6" customFormat="1" x14ac:dyDescent="0.2"/>
    <row r="381" s="6" customFormat="1" x14ac:dyDescent="0.2"/>
    <row r="382" s="6" customFormat="1" x14ac:dyDescent="0.2"/>
    <row r="383" s="6" customFormat="1" x14ac:dyDescent="0.2"/>
    <row r="384" s="6" customFormat="1" x14ac:dyDescent="0.2"/>
    <row r="385" s="6" customFormat="1" x14ac:dyDescent="0.2"/>
    <row r="386" s="6" customFormat="1" x14ac:dyDescent="0.2"/>
    <row r="387" s="6" customFormat="1" x14ac:dyDescent="0.2"/>
    <row r="388" s="6" customFormat="1" x14ac:dyDescent="0.2"/>
    <row r="389" s="6" customFormat="1" x14ac:dyDescent="0.2"/>
    <row r="390" s="6" customFormat="1" x14ac:dyDescent="0.2"/>
    <row r="391" s="6" customFormat="1" x14ac:dyDescent="0.2"/>
    <row r="392" s="6" customFormat="1" x14ac:dyDescent="0.2"/>
    <row r="393" s="6" customFormat="1" x14ac:dyDescent="0.2"/>
    <row r="394" s="6" customFormat="1" x14ac:dyDescent="0.2"/>
    <row r="395" s="6" customFormat="1" x14ac:dyDescent="0.2"/>
    <row r="396" s="6" customFormat="1" x14ac:dyDescent="0.2"/>
    <row r="397" s="6" customFormat="1" x14ac:dyDescent="0.2"/>
    <row r="398" s="6" customFormat="1" x14ac:dyDescent="0.2"/>
    <row r="399" s="6" customFormat="1" x14ac:dyDescent="0.2"/>
    <row r="400" s="6" customFormat="1" x14ac:dyDescent="0.2"/>
    <row r="401" s="6" customFormat="1" x14ac:dyDescent="0.2"/>
    <row r="402" s="6" customFormat="1" x14ac:dyDescent="0.2"/>
    <row r="403" s="6" customFormat="1" x14ac:dyDescent="0.2"/>
    <row r="404" s="6" customFormat="1" x14ac:dyDescent="0.2"/>
    <row r="405" s="6" customFormat="1" x14ac:dyDescent="0.2"/>
    <row r="406" s="6" customFormat="1" x14ac:dyDescent="0.2"/>
    <row r="407" s="6" customFormat="1" x14ac:dyDescent="0.2"/>
    <row r="408" s="6" customFormat="1" x14ac:dyDescent="0.2"/>
    <row r="409" s="6" customFormat="1" x14ac:dyDescent="0.2"/>
    <row r="410" s="6" customFormat="1" x14ac:dyDescent="0.2"/>
    <row r="411" s="6" customFormat="1" x14ac:dyDescent="0.2"/>
    <row r="412" s="6" customFormat="1" x14ac:dyDescent="0.2"/>
    <row r="413" s="6" customFormat="1" x14ac:dyDescent="0.2"/>
    <row r="414" s="6" customFormat="1" x14ac:dyDescent="0.2"/>
    <row r="415" s="6" customFormat="1" x14ac:dyDescent="0.2"/>
    <row r="416" s="6" customFormat="1" x14ac:dyDescent="0.2"/>
    <row r="417" s="6" customFormat="1" x14ac:dyDescent="0.2"/>
    <row r="418" s="6" customFormat="1" x14ac:dyDescent="0.2"/>
    <row r="419" s="6" customFormat="1" x14ac:dyDescent="0.2"/>
    <row r="420" s="6" customFormat="1" x14ac:dyDescent="0.2"/>
    <row r="421" s="6" customFormat="1" x14ac:dyDescent="0.2"/>
    <row r="422" s="6" customFormat="1" x14ac:dyDescent="0.2"/>
    <row r="423" s="6" customFormat="1" x14ac:dyDescent="0.2"/>
    <row r="424" s="6" customFormat="1" x14ac:dyDescent="0.2"/>
    <row r="425" s="6" customFormat="1" x14ac:dyDescent="0.2"/>
    <row r="426" s="6" customFormat="1" x14ac:dyDescent="0.2"/>
    <row r="427" s="6" customFormat="1" x14ac:dyDescent="0.2"/>
    <row r="428" s="6" customFormat="1" x14ac:dyDescent="0.2"/>
    <row r="429" s="6" customFormat="1" x14ac:dyDescent="0.2"/>
    <row r="430" s="6" customFormat="1" x14ac:dyDescent="0.2"/>
    <row r="431" s="6" customFormat="1" x14ac:dyDescent="0.2"/>
    <row r="432" s="6" customFormat="1" x14ac:dyDescent="0.2"/>
    <row r="433" s="6" customFormat="1" x14ac:dyDescent="0.2"/>
    <row r="434" s="6" customFormat="1" x14ac:dyDescent="0.2"/>
    <row r="435" s="6" customFormat="1" x14ac:dyDescent="0.2"/>
    <row r="436" s="6" customFormat="1" x14ac:dyDescent="0.2"/>
    <row r="437" s="6" customFormat="1" x14ac:dyDescent="0.2"/>
    <row r="438" s="6" customFormat="1" x14ac:dyDescent="0.2"/>
    <row r="439" s="6" customFormat="1" x14ac:dyDescent="0.2"/>
    <row r="440" s="6" customFormat="1" x14ac:dyDescent="0.2"/>
    <row r="441" s="6" customFormat="1" x14ac:dyDescent="0.2"/>
    <row r="442" s="6" customFormat="1" x14ac:dyDescent="0.2"/>
    <row r="443" s="6" customFormat="1" x14ac:dyDescent="0.2"/>
    <row r="444" s="6" customFormat="1" x14ac:dyDescent="0.2"/>
    <row r="445" s="6" customFormat="1" x14ac:dyDescent="0.2"/>
    <row r="446" s="6" customFormat="1" x14ac:dyDescent="0.2"/>
    <row r="447" s="6" customFormat="1" x14ac:dyDescent="0.2"/>
    <row r="448" s="6" customFormat="1" x14ac:dyDescent="0.2"/>
    <row r="449" s="6" customFormat="1" x14ac:dyDescent="0.2"/>
    <row r="450" s="6" customFormat="1" x14ac:dyDescent="0.2"/>
    <row r="451" s="6" customFormat="1" x14ac:dyDescent="0.2"/>
    <row r="452" s="6" customFormat="1" x14ac:dyDescent="0.2"/>
    <row r="453" s="6" customFormat="1" x14ac:dyDescent="0.2"/>
    <row r="454" s="6" customFormat="1" x14ac:dyDescent="0.2"/>
    <row r="455" s="6" customFormat="1" x14ac:dyDescent="0.2"/>
    <row r="456" s="6" customFormat="1" x14ac:dyDescent="0.2"/>
    <row r="457" s="6" customFormat="1" x14ac:dyDescent="0.2"/>
    <row r="458" s="6" customFormat="1" x14ac:dyDescent="0.2"/>
    <row r="459" s="6" customFormat="1" x14ac:dyDescent="0.2"/>
    <row r="460" s="6" customFormat="1" x14ac:dyDescent="0.2"/>
    <row r="461" s="6" customFormat="1" x14ac:dyDescent="0.2"/>
    <row r="462" s="6" customFormat="1" x14ac:dyDescent="0.2"/>
    <row r="463" s="6" customFormat="1" x14ac:dyDescent="0.2"/>
    <row r="464" s="6" customFormat="1" x14ac:dyDescent="0.2"/>
    <row r="465" s="6" customFormat="1" x14ac:dyDescent="0.2"/>
    <row r="466" s="6" customFormat="1" x14ac:dyDescent="0.2"/>
    <row r="467" s="6" customFormat="1" x14ac:dyDescent="0.2"/>
    <row r="468" s="6" customFormat="1" x14ac:dyDescent="0.2"/>
    <row r="469" s="6" customFormat="1" x14ac:dyDescent="0.2"/>
    <row r="470" s="6" customFormat="1" x14ac:dyDescent="0.2"/>
    <row r="471" s="6" customFormat="1" x14ac:dyDescent="0.2"/>
    <row r="472" s="6" customFormat="1" x14ac:dyDescent="0.2"/>
    <row r="473" s="6" customFormat="1" x14ac:dyDescent="0.2"/>
    <row r="474" s="6" customFormat="1" x14ac:dyDescent="0.2"/>
    <row r="475" s="6" customFormat="1" x14ac:dyDescent="0.2"/>
    <row r="476" s="6" customFormat="1" x14ac:dyDescent="0.2"/>
    <row r="477" s="6" customFormat="1" x14ac:dyDescent="0.2"/>
    <row r="478" s="6" customFormat="1" x14ac:dyDescent="0.2"/>
    <row r="479" s="6" customFormat="1" x14ac:dyDescent="0.2"/>
    <row r="480" s="6" customFormat="1" x14ac:dyDescent="0.2"/>
    <row r="481" s="6" customFormat="1" x14ac:dyDescent="0.2"/>
    <row r="482" s="6" customFormat="1" x14ac:dyDescent="0.2"/>
    <row r="483" s="6" customFormat="1" x14ac:dyDescent="0.2"/>
    <row r="484" s="6" customFormat="1" x14ac:dyDescent="0.2"/>
    <row r="485" s="6" customFormat="1" x14ac:dyDescent="0.2"/>
    <row r="486" s="6" customFormat="1" x14ac:dyDescent="0.2"/>
    <row r="487" s="6" customFormat="1" x14ac:dyDescent="0.2"/>
    <row r="488" s="6" customFormat="1" x14ac:dyDescent="0.2"/>
    <row r="489" s="6" customFormat="1" x14ac:dyDescent="0.2"/>
    <row r="490" s="6" customFormat="1" x14ac:dyDescent="0.2"/>
    <row r="491" s="6" customFormat="1" x14ac:dyDescent="0.2"/>
    <row r="492" s="6" customFormat="1" x14ac:dyDescent="0.2"/>
    <row r="493" s="6" customFormat="1" x14ac:dyDescent="0.2"/>
    <row r="494" s="6" customFormat="1" x14ac:dyDescent="0.2"/>
    <row r="495" s="6" customFormat="1" x14ac:dyDescent="0.2"/>
    <row r="496" s="6" customFormat="1" x14ac:dyDescent="0.2"/>
    <row r="497" s="6" customFormat="1" x14ac:dyDescent="0.2"/>
    <row r="498" s="6" customFormat="1" x14ac:dyDescent="0.2"/>
    <row r="499" s="6" customFormat="1" x14ac:dyDescent="0.2"/>
    <row r="500" s="6" customFormat="1" x14ac:dyDescent="0.2"/>
    <row r="501" s="6" customFormat="1" x14ac:dyDescent="0.2"/>
    <row r="502" s="6" customFormat="1" x14ac:dyDescent="0.2"/>
    <row r="503" s="6" customFormat="1" x14ac:dyDescent="0.2"/>
    <row r="504" s="6" customFormat="1" x14ac:dyDescent="0.2"/>
    <row r="505" s="6" customFormat="1" x14ac:dyDescent="0.2"/>
    <row r="506" s="6" customFormat="1" x14ac:dyDescent="0.2"/>
    <row r="507" s="6" customFormat="1" x14ac:dyDescent="0.2"/>
    <row r="508" s="6" customFormat="1" x14ac:dyDescent="0.2"/>
    <row r="509" s="6" customFormat="1" x14ac:dyDescent="0.2"/>
    <row r="510" s="6" customFormat="1" x14ac:dyDescent="0.2"/>
    <row r="511" s="6" customFormat="1" x14ac:dyDescent="0.2"/>
    <row r="512" s="6" customFormat="1" x14ac:dyDescent="0.2"/>
    <row r="513" s="6" customFormat="1" x14ac:dyDescent="0.2"/>
    <row r="514" s="6" customFormat="1" x14ac:dyDescent="0.2"/>
    <row r="515" s="6" customFormat="1" x14ac:dyDescent="0.2"/>
    <row r="516" s="6" customFormat="1" x14ac:dyDescent="0.2"/>
    <row r="517" s="6" customFormat="1" x14ac:dyDescent="0.2"/>
    <row r="518" s="6" customFormat="1" x14ac:dyDescent="0.2"/>
    <row r="519" s="6" customFormat="1" x14ac:dyDescent="0.2"/>
    <row r="520" s="6" customFormat="1" x14ac:dyDescent="0.2"/>
    <row r="521" s="6" customFormat="1" x14ac:dyDescent="0.2"/>
    <row r="522" s="6" customFormat="1" x14ac:dyDescent="0.2"/>
    <row r="523" s="6" customFormat="1" x14ac:dyDescent="0.2"/>
    <row r="524" s="6" customFormat="1" x14ac:dyDescent="0.2"/>
    <row r="525" s="6" customFormat="1" x14ac:dyDescent="0.2"/>
    <row r="526" s="6" customFormat="1" x14ac:dyDescent="0.2"/>
    <row r="527" s="6" customFormat="1" x14ac:dyDescent="0.2"/>
    <row r="528" s="6" customFormat="1" x14ac:dyDescent="0.2"/>
    <row r="529" s="6" customFormat="1" x14ac:dyDescent="0.2"/>
    <row r="530" s="6" customFormat="1" x14ac:dyDescent="0.2"/>
    <row r="531" s="6" customFormat="1" x14ac:dyDescent="0.2"/>
    <row r="532" s="6" customFormat="1" x14ac:dyDescent="0.2"/>
    <row r="533" s="6" customFormat="1" x14ac:dyDescent="0.2"/>
    <row r="534" s="6" customFormat="1" x14ac:dyDescent="0.2"/>
    <row r="535" s="6" customFormat="1" x14ac:dyDescent="0.2"/>
    <row r="536" s="6" customFormat="1" x14ac:dyDescent="0.2"/>
    <row r="537" s="6" customFormat="1" x14ac:dyDescent="0.2"/>
    <row r="538" s="6" customFormat="1" x14ac:dyDescent="0.2"/>
    <row r="539" s="6" customFormat="1" x14ac:dyDescent="0.2"/>
    <row r="540" s="6" customFormat="1" x14ac:dyDescent="0.2"/>
    <row r="541" s="6" customFormat="1" x14ac:dyDescent="0.2"/>
    <row r="542" s="6" customFormat="1" x14ac:dyDescent="0.2"/>
    <row r="543" s="6" customFormat="1" x14ac:dyDescent="0.2"/>
    <row r="544" s="6" customFormat="1" x14ac:dyDescent="0.2"/>
    <row r="545" s="6" customFormat="1" x14ac:dyDescent="0.2"/>
    <row r="546" s="6" customFormat="1" x14ac:dyDescent="0.2"/>
    <row r="547" s="6" customFormat="1" x14ac:dyDescent="0.2"/>
    <row r="548" s="6" customFormat="1" x14ac:dyDescent="0.2"/>
    <row r="549" s="6" customFormat="1" x14ac:dyDescent="0.2"/>
    <row r="550" s="6" customFormat="1" x14ac:dyDescent="0.2"/>
    <row r="551" s="6" customFormat="1" x14ac:dyDescent="0.2"/>
    <row r="552" s="6" customFormat="1" x14ac:dyDescent="0.2"/>
    <row r="553" s="6" customFormat="1" x14ac:dyDescent="0.2"/>
    <row r="554" s="6" customFormat="1" x14ac:dyDescent="0.2"/>
    <row r="555" s="6" customFormat="1" x14ac:dyDescent="0.2"/>
    <row r="556" s="6" customFormat="1" x14ac:dyDescent="0.2"/>
    <row r="557" s="6" customFormat="1" x14ac:dyDescent="0.2"/>
    <row r="558" s="6" customFormat="1" x14ac:dyDescent="0.2"/>
    <row r="559" s="6" customFormat="1" x14ac:dyDescent="0.2"/>
    <row r="560" s="6" customFormat="1" x14ac:dyDescent="0.2"/>
    <row r="561" s="6" customFormat="1" x14ac:dyDescent="0.2"/>
    <row r="562" s="6" customFormat="1" x14ac:dyDescent="0.2"/>
    <row r="563" s="6" customFormat="1" x14ac:dyDescent="0.2"/>
    <row r="564" s="6" customFormat="1" x14ac:dyDescent="0.2"/>
    <row r="565" s="6" customFormat="1" x14ac:dyDescent="0.2"/>
    <row r="566" s="6" customFormat="1" x14ac:dyDescent="0.2"/>
    <row r="567" s="6" customFormat="1" x14ac:dyDescent="0.2"/>
    <row r="568" s="6" customFormat="1" x14ac:dyDescent="0.2"/>
    <row r="569" s="6" customFormat="1" x14ac:dyDescent="0.2"/>
    <row r="570" s="6" customFormat="1" x14ac:dyDescent="0.2"/>
    <row r="571" s="6" customFormat="1" x14ac:dyDescent="0.2"/>
    <row r="572" s="6" customFormat="1" x14ac:dyDescent="0.2"/>
    <row r="573" s="6" customFormat="1" x14ac:dyDescent="0.2"/>
    <row r="574" s="6" customFormat="1" x14ac:dyDescent="0.2"/>
    <row r="575" s="6" customFormat="1" x14ac:dyDescent="0.2"/>
    <row r="576" s="6" customFormat="1" x14ac:dyDescent="0.2"/>
    <row r="577" s="6" customFormat="1" x14ac:dyDescent="0.2"/>
    <row r="578" s="6" customFormat="1" x14ac:dyDescent="0.2"/>
    <row r="579" s="6" customFormat="1" x14ac:dyDescent="0.2"/>
    <row r="580" s="6" customFormat="1" x14ac:dyDescent="0.2"/>
    <row r="581" s="6" customFormat="1" x14ac:dyDescent="0.2"/>
    <row r="582" s="6" customFormat="1" x14ac:dyDescent="0.2"/>
    <row r="583" s="6" customFormat="1" x14ac:dyDescent="0.2"/>
    <row r="584" s="6" customFormat="1" x14ac:dyDescent="0.2"/>
    <row r="585" s="6" customFormat="1" x14ac:dyDescent="0.2"/>
    <row r="586" s="6" customFormat="1" x14ac:dyDescent="0.2"/>
    <row r="587" s="6" customFormat="1" x14ac:dyDescent="0.2"/>
    <row r="588" s="6" customFormat="1" x14ac:dyDescent="0.2"/>
    <row r="589" s="6" customFormat="1" x14ac:dyDescent="0.2"/>
    <row r="590" s="6" customFormat="1" x14ac:dyDescent="0.2"/>
    <row r="591" s="6" customFormat="1" x14ac:dyDescent="0.2"/>
    <row r="592" s="6" customFormat="1" x14ac:dyDescent="0.2"/>
    <row r="593" s="6" customFormat="1" x14ac:dyDescent="0.2"/>
    <row r="594" s="6" customFormat="1" x14ac:dyDescent="0.2"/>
    <row r="595" s="6" customFormat="1" x14ac:dyDescent="0.2"/>
    <row r="596" s="6" customFormat="1" x14ac:dyDescent="0.2"/>
    <row r="597" s="6" customFormat="1" x14ac:dyDescent="0.2"/>
    <row r="598" s="6" customFormat="1" x14ac:dyDescent="0.2"/>
    <row r="599" s="6" customFormat="1" x14ac:dyDescent="0.2"/>
    <row r="600" s="6" customFormat="1" x14ac:dyDescent="0.2"/>
    <row r="601" s="6" customFormat="1" x14ac:dyDescent="0.2"/>
    <row r="602" s="6" customFormat="1" x14ac:dyDescent="0.2"/>
    <row r="603" s="6" customFormat="1" x14ac:dyDescent="0.2"/>
    <row r="604" s="6" customFormat="1" x14ac:dyDescent="0.2"/>
    <row r="605" s="6" customFormat="1" x14ac:dyDescent="0.2"/>
    <row r="606" s="6" customFormat="1" x14ac:dyDescent="0.2"/>
    <row r="607" s="6" customFormat="1" x14ac:dyDescent="0.2"/>
    <row r="608" s="6" customFormat="1" x14ac:dyDescent="0.2"/>
    <row r="609" s="6" customFormat="1" x14ac:dyDescent="0.2"/>
    <row r="610" s="6" customFormat="1" x14ac:dyDescent="0.2"/>
    <row r="611" s="6" customFormat="1" x14ac:dyDescent="0.2"/>
    <row r="612" s="6" customFormat="1" x14ac:dyDescent="0.2"/>
    <row r="613" s="6" customFormat="1" x14ac:dyDescent="0.2"/>
    <row r="614" s="6" customFormat="1" x14ac:dyDescent="0.2"/>
    <row r="615" s="6" customFormat="1" x14ac:dyDescent="0.2"/>
    <row r="616" s="6" customFormat="1" x14ac:dyDescent="0.2"/>
    <row r="617" s="6" customFormat="1" x14ac:dyDescent="0.2"/>
    <row r="618" s="6" customFormat="1" x14ac:dyDescent="0.2"/>
    <row r="619" s="6" customFormat="1" x14ac:dyDescent="0.2"/>
    <row r="620" s="6" customFormat="1" x14ac:dyDescent="0.2"/>
    <row r="621" s="6" customFormat="1" x14ac:dyDescent="0.2"/>
    <row r="622" s="6" customFormat="1" x14ac:dyDescent="0.2"/>
    <row r="623" s="6" customFormat="1" x14ac:dyDescent="0.2"/>
    <row r="624" s="6" customFormat="1" x14ac:dyDescent="0.2"/>
    <row r="625" s="6" customFormat="1" x14ac:dyDescent="0.2"/>
    <row r="626" s="6" customFormat="1" x14ac:dyDescent="0.2"/>
    <row r="627" s="6" customFormat="1" x14ac:dyDescent="0.2"/>
    <row r="628" s="6" customFormat="1" x14ac:dyDescent="0.2"/>
    <row r="629" s="6" customFormat="1" x14ac:dyDescent="0.2"/>
    <row r="630" s="6" customFormat="1" x14ac:dyDescent="0.2"/>
    <row r="631" s="6" customFormat="1" x14ac:dyDescent="0.2"/>
    <row r="632" s="6" customFormat="1" x14ac:dyDescent="0.2"/>
    <row r="633" s="6" customFormat="1" x14ac:dyDescent="0.2"/>
    <row r="634" s="6" customFormat="1" x14ac:dyDescent="0.2"/>
    <row r="635" s="6" customFormat="1" x14ac:dyDescent="0.2"/>
    <row r="636" s="6" customFormat="1" x14ac:dyDescent="0.2"/>
    <row r="637" s="6" customFormat="1" x14ac:dyDescent="0.2"/>
    <row r="638" s="6" customFormat="1" x14ac:dyDescent="0.2"/>
    <row r="639" s="6" customFormat="1" x14ac:dyDescent="0.2"/>
  </sheetData>
  <mergeCells count="18">
    <mergeCell ref="T122:V122"/>
    <mergeCell ref="A54:C54"/>
    <mergeCell ref="A60:C60"/>
    <mergeCell ref="A61:B61"/>
    <mergeCell ref="A67:C67"/>
    <mergeCell ref="A68:B68"/>
    <mergeCell ref="A37:B37"/>
    <mergeCell ref="A38:C38"/>
    <mergeCell ref="A39:B40"/>
    <mergeCell ref="C46:D46"/>
    <mergeCell ref="A52:C52"/>
    <mergeCell ref="A53:B53"/>
    <mergeCell ref="A1:A5"/>
    <mergeCell ref="A6:A14"/>
    <mergeCell ref="A15:A24"/>
    <mergeCell ref="A25:A26"/>
    <mergeCell ref="A27:A28"/>
    <mergeCell ref="A30:A3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I639"/>
  <sheetViews>
    <sheetView topLeftCell="A89" workbookViewId="0">
      <selection activeCell="P113" sqref="P113"/>
    </sheetView>
  </sheetViews>
  <sheetFormatPr defaultRowHeight="12.75" x14ac:dyDescent="0.2"/>
  <cols>
    <col min="1" max="1" width="30.5" style="6" customWidth="1"/>
    <col min="2" max="2" width="30.1640625" style="6" customWidth="1"/>
    <col min="3" max="3" width="30.5" style="6" customWidth="1"/>
    <col min="4" max="4" width="12.33203125" style="6" customWidth="1"/>
    <col min="5" max="5" width="15.33203125" style="6" bestFit="1" customWidth="1"/>
    <col min="6" max="6" width="11" style="6" bestFit="1" customWidth="1"/>
    <col min="7" max="7" width="1.33203125" customWidth="1"/>
    <col min="13" max="13" width="13" bestFit="1" customWidth="1"/>
    <col min="14" max="14" width="13.6640625" bestFit="1" customWidth="1"/>
    <col min="20" max="20" width="17" bestFit="1" customWidth="1"/>
    <col min="22" max="22" width="4.1640625" customWidth="1"/>
    <col min="23" max="61" width="9.33203125" style="6"/>
  </cols>
  <sheetData>
    <row r="1" spans="1:22" ht="9.75" customHeight="1" x14ac:dyDescent="0.2">
      <c r="A1" s="28"/>
      <c r="B1" s="7"/>
      <c r="C1" s="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.75" customHeight="1" x14ac:dyDescent="0.2">
      <c r="A2" s="28"/>
      <c r="B2" s="7"/>
      <c r="C2" s="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9.75" customHeight="1" x14ac:dyDescent="0.2">
      <c r="A3" s="28"/>
      <c r="B3" s="7"/>
      <c r="C3" s="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9.75" customHeight="1" x14ac:dyDescent="0.2">
      <c r="A4" s="28"/>
      <c r="B4" s="7"/>
      <c r="C4" s="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9.75" customHeight="1" x14ac:dyDescent="0.2">
      <c r="A5" s="28"/>
      <c r="B5" s="7"/>
      <c r="C5" s="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9.75" customHeight="1" x14ac:dyDescent="0.2">
      <c r="A6" s="28"/>
      <c r="B6" s="7"/>
      <c r="C6" s="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9.75" customHeight="1" x14ac:dyDescent="0.2">
      <c r="A7" s="28"/>
      <c r="B7" s="7"/>
      <c r="C7" s="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9.75" customHeight="1" x14ac:dyDescent="0.2">
      <c r="A8" s="28"/>
      <c r="B8" s="7"/>
      <c r="C8" s="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9.75" customHeight="1" x14ac:dyDescent="0.2">
      <c r="A9" s="28"/>
      <c r="B9" s="7"/>
      <c r="C9" s="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9.75" customHeight="1" x14ac:dyDescent="0.2">
      <c r="A10" s="28"/>
      <c r="B10" s="7"/>
      <c r="C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9.75" customHeight="1" x14ac:dyDescent="0.2">
      <c r="A11" s="28"/>
      <c r="B11" s="7"/>
      <c r="C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9.75" customHeight="1" x14ac:dyDescent="0.2">
      <c r="A12" s="28"/>
      <c r="B12" s="7"/>
      <c r="C12" s="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9.75" customHeight="1" x14ac:dyDescent="0.2">
      <c r="A13" s="28"/>
      <c r="B13" s="7"/>
      <c r="C13" s="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9.75" customHeight="1" x14ac:dyDescent="0.2">
      <c r="A14" s="28"/>
      <c r="B14" s="7"/>
      <c r="C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9.75" customHeight="1" x14ac:dyDescent="0.2">
      <c r="A15" s="28"/>
      <c r="B15" s="7"/>
      <c r="C15" s="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9.75" customHeight="1" x14ac:dyDescent="0.2">
      <c r="A16" s="28"/>
      <c r="B16" s="7"/>
      <c r="C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9.75" customHeight="1" x14ac:dyDescent="0.2">
      <c r="A17" s="28"/>
      <c r="B17" s="7"/>
      <c r="C17" s="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9.75" customHeight="1" x14ac:dyDescent="0.2">
      <c r="A18" s="28"/>
      <c r="B18" s="7"/>
      <c r="C18" s="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9.75" customHeight="1" x14ac:dyDescent="0.2">
      <c r="A19" s="28"/>
      <c r="B19" s="7"/>
      <c r="C19" s="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9.75" customHeight="1" x14ac:dyDescent="0.2">
      <c r="A20" s="28"/>
      <c r="B20" s="7"/>
      <c r="C20" s="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9.75" customHeight="1" x14ac:dyDescent="0.2">
      <c r="A21" s="28"/>
      <c r="B21" s="7"/>
      <c r="C21" s="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9.75" customHeight="1" x14ac:dyDescent="0.2">
      <c r="A22" s="28"/>
      <c r="B22" s="7"/>
      <c r="C22" s="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9.75" customHeight="1" x14ac:dyDescent="0.2">
      <c r="A23" s="28"/>
      <c r="B23" s="7"/>
      <c r="C23" s="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9.75" customHeight="1" x14ac:dyDescent="0.2">
      <c r="A24" s="28"/>
      <c r="B24" s="7"/>
      <c r="C24" s="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9.75" customHeight="1" x14ac:dyDescent="0.2">
      <c r="A25" s="29"/>
      <c r="B25" s="7"/>
      <c r="C25" s="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9.75" customHeight="1" x14ac:dyDescent="0.2">
      <c r="A26" s="29"/>
      <c r="B26" s="7"/>
      <c r="C26" s="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9.75" customHeight="1" x14ac:dyDescent="0.2">
      <c r="A27" s="29"/>
      <c r="B27" s="7"/>
      <c r="C27" s="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9.75" customHeight="1" x14ac:dyDescent="0.2">
      <c r="A28" s="29"/>
      <c r="B28" s="7"/>
      <c r="C28" s="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9.75" customHeight="1" x14ac:dyDescent="0.2">
      <c r="A29" s="7"/>
      <c r="B29" s="7"/>
      <c r="C29" s="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9.75" customHeight="1" x14ac:dyDescent="0.2">
      <c r="A30" s="28"/>
      <c r="B30" s="7"/>
      <c r="C30" s="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9.75" customHeight="1" x14ac:dyDescent="0.2">
      <c r="A31" s="28"/>
      <c r="B31" s="7"/>
      <c r="C31" s="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9.75" customHeight="1" x14ac:dyDescent="0.2">
      <c r="A32" s="28"/>
      <c r="B32" s="7"/>
      <c r="C32" s="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9.75" customHeight="1" x14ac:dyDescent="0.2">
      <c r="A33" s="28"/>
      <c r="B33" s="7"/>
      <c r="C33" s="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9.75" customHeight="1" x14ac:dyDescent="0.2">
      <c r="A34" s="28"/>
      <c r="B34" s="7"/>
      <c r="C34" s="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9.75" customHeight="1" x14ac:dyDescent="0.2">
      <c r="A35" s="28"/>
      <c r="B35" s="7"/>
      <c r="C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9.75" customHeight="1" x14ac:dyDescent="0.2">
      <c r="A36" s="28"/>
      <c r="B36" s="7"/>
      <c r="C36" s="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9.75" customHeight="1" x14ac:dyDescent="0.2">
      <c r="A37" s="30"/>
      <c r="B37" s="30"/>
      <c r="C37" s="10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9.75" customHeight="1" x14ac:dyDescent="0.2">
      <c r="A38" s="25"/>
      <c r="B38" s="25"/>
      <c r="C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9.75" customHeight="1" x14ac:dyDescent="0.2">
      <c r="A39" s="27" t="s">
        <v>22</v>
      </c>
      <c r="B39" s="27"/>
      <c r="C39" s="1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9.75" customHeight="1" x14ac:dyDescent="0.2">
      <c r="A40" s="27"/>
      <c r="B40" s="27"/>
      <c r="C40" s="1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9.75" customHeight="1" x14ac:dyDescent="0.2">
      <c r="A41" s="14" t="s">
        <v>6</v>
      </c>
      <c r="B41" s="14" t="s">
        <v>7</v>
      </c>
      <c r="C41" s="24"/>
      <c r="D41" s="15"/>
      <c r="E41" s="1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9.75" customHeight="1" x14ac:dyDescent="0.2">
      <c r="A42" s="31" t="s">
        <v>8</v>
      </c>
      <c r="B42" s="32">
        <v>42709</v>
      </c>
      <c r="C42" s="33"/>
      <c r="D42" s="34" t="s">
        <v>2</v>
      </c>
      <c r="E42" s="35">
        <f>B42+B49+B44+B50</f>
        <v>56290</v>
      </c>
      <c r="F42" s="36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9.75" customHeight="1" x14ac:dyDescent="0.2">
      <c r="A43" s="31" t="s">
        <v>9</v>
      </c>
      <c r="B43" s="32">
        <v>39936</v>
      </c>
      <c r="C43" s="33"/>
      <c r="D43" s="34" t="s">
        <v>3</v>
      </c>
      <c r="E43" s="35">
        <f>B43</f>
        <v>39936</v>
      </c>
      <c r="F43" s="36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9.75" customHeight="1" x14ac:dyDescent="0.2">
      <c r="A44" s="31" t="s">
        <v>10</v>
      </c>
      <c r="B44" s="32">
        <v>440</v>
      </c>
      <c r="C44" s="33"/>
      <c r="D44" s="34" t="s">
        <v>4</v>
      </c>
      <c r="E44" s="35">
        <f>B45+B46+B47+B48</f>
        <v>22887</v>
      </c>
      <c r="F44" s="36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9.75" customHeight="1" x14ac:dyDescent="0.2">
      <c r="A45" s="31" t="s">
        <v>11</v>
      </c>
      <c r="B45" s="32">
        <v>9991</v>
      </c>
      <c r="C45" s="33"/>
      <c r="D45" s="34"/>
      <c r="E45" s="34"/>
      <c r="F45" s="36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9.75" customHeight="1" x14ac:dyDescent="0.2">
      <c r="A46" s="31" t="s">
        <v>12</v>
      </c>
      <c r="B46" s="32">
        <v>10370</v>
      </c>
      <c r="C46" s="54" t="s">
        <v>27</v>
      </c>
      <c r="D46" s="55"/>
      <c r="E46" s="34"/>
      <c r="F46" s="36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9.75" customHeight="1" x14ac:dyDescent="0.2">
      <c r="A47" s="31" t="s">
        <v>5</v>
      </c>
      <c r="B47" s="32">
        <v>2406</v>
      </c>
      <c r="C47" s="33"/>
      <c r="D47" s="34" t="s">
        <v>0</v>
      </c>
      <c r="E47" s="35">
        <v>16005787</v>
      </c>
      <c r="F47" s="36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9.75" customHeight="1" x14ac:dyDescent="0.2">
      <c r="A48" s="31" t="s">
        <v>13</v>
      </c>
      <c r="B48" s="32">
        <v>120</v>
      </c>
      <c r="C48" s="33"/>
      <c r="D48" s="34" t="s">
        <v>28</v>
      </c>
      <c r="E48" s="35">
        <v>3305313</v>
      </c>
      <c r="F48" s="36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9.75" customHeight="1" x14ac:dyDescent="0.2">
      <c r="A49" s="31" t="s">
        <v>14</v>
      </c>
      <c r="B49" s="32">
        <v>5589</v>
      </c>
      <c r="C49" s="33"/>
      <c r="D49" s="34" t="s">
        <v>24</v>
      </c>
      <c r="E49" s="35">
        <f>6024.3*1000</f>
        <v>6024300</v>
      </c>
      <c r="F49" s="36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9.75" customHeight="1" x14ac:dyDescent="0.2">
      <c r="A50" s="31" t="s">
        <v>15</v>
      </c>
      <c r="B50" s="32">
        <v>7552</v>
      </c>
      <c r="C50" s="33"/>
      <c r="D50" s="34" t="s">
        <v>4</v>
      </c>
      <c r="E50" s="53">
        <f>E49-1045000</f>
        <v>4979300</v>
      </c>
      <c r="F50" s="3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9.75" customHeight="1" x14ac:dyDescent="0.2">
      <c r="A51" s="37" t="s">
        <v>16</v>
      </c>
      <c r="B51" s="38">
        <f>SUM(B42:B50)</f>
        <v>119113</v>
      </c>
      <c r="C51" s="33"/>
      <c r="D51" s="34"/>
      <c r="F51" s="36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9.75" customHeight="1" x14ac:dyDescent="0.2">
      <c r="A52" s="39"/>
      <c r="B52" s="39"/>
      <c r="C52" s="39"/>
      <c r="D52" s="34"/>
      <c r="E52" s="34"/>
      <c r="F52" s="3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9.75" customHeight="1" x14ac:dyDescent="0.2">
      <c r="A53" s="40"/>
      <c r="B53" s="40"/>
      <c r="C53" s="41"/>
      <c r="D53" s="34"/>
      <c r="E53" s="34"/>
      <c r="F53" s="36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9.75" customHeight="1" x14ac:dyDescent="0.2">
      <c r="A54" s="42"/>
      <c r="B54" s="42"/>
      <c r="C54" s="42"/>
      <c r="D54" s="34"/>
      <c r="E54" s="34"/>
      <c r="F54" s="36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9.75" customHeight="1" x14ac:dyDescent="0.2">
      <c r="A55" s="43"/>
      <c r="B55" s="44"/>
      <c r="C55" s="51"/>
      <c r="D55" s="34" t="s">
        <v>0</v>
      </c>
      <c r="E55" s="45">
        <f>E42/E47</f>
        <v>3.5168529982312021E-3</v>
      </c>
      <c r="F55" s="36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9.75" customHeight="1" x14ac:dyDescent="0.2">
      <c r="A56" s="46"/>
      <c r="B56" s="47"/>
      <c r="C56" s="51"/>
      <c r="D56" s="34" t="s">
        <v>4</v>
      </c>
      <c r="E56" s="45">
        <f>E44/E50</f>
        <v>4.5964292169582066E-3</v>
      </c>
      <c r="F56" s="3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9.75" customHeight="1" x14ac:dyDescent="0.2">
      <c r="A57" s="46"/>
      <c r="B57" s="47"/>
      <c r="C57" s="51"/>
      <c r="D57" s="34" t="s">
        <v>1</v>
      </c>
      <c r="E57" s="45">
        <f>E43/E48</f>
        <v>1.2082365573245256E-2</v>
      </c>
      <c r="F57" s="3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9.75" customHeight="1" x14ac:dyDescent="0.2">
      <c r="A58" s="46"/>
      <c r="B58" s="47"/>
      <c r="C58" s="51"/>
      <c r="D58" s="36"/>
      <c r="E58" s="36"/>
      <c r="F58" s="3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9.75" customHeight="1" x14ac:dyDescent="0.2">
      <c r="A59" s="48"/>
      <c r="B59" s="49"/>
      <c r="C59" s="51"/>
      <c r="D59" s="36"/>
      <c r="E59" s="36"/>
      <c r="F59" s="3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9.75" customHeight="1" x14ac:dyDescent="0.2">
      <c r="A60" s="39"/>
      <c r="B60" s="39"/>
      <c r="C60" s="39"/>
      <c r="D60" s="36"/>
      <c r="E60" s="36"/>
      <c r="F60" s="3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9.75" customHeight="1" x14ac:dyDescent="0.2">
      <c r="A61" s="40"/>
      <c r="B61" s="40"/>
      <c r="C61" s="41"/>
      <c r="D61" s="36"/>
      <c r="E61" s="36"/>
      <c r="F61" s="3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9.75" customHeight="1" x14ac:dyDescent="0.2">
      <c r="A62" s="50"/>
      <c r="B62" s="50"/>
      <c r="C62" s="50"/>
      <c r="D62" s="36"/>
      <c r="E62" s="36"/>
      <c r="F62" s="3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9.75" customHeight="1" x14ac:dyDescent="0.2">
      <c r="A63" s="43"/>
      <c r="B63" s="44"/>
      <c r="C63" s="51"/>
      <c r="D63" s="34" t="s">
        <v>2</v>
      </c>
      <c r="E63" s="52">
        <f>E55</f>
        <v>3.5168529982312021E-3</v>
      </c>
      <c r="F63" s="3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9.75" customHeight="1" x14ac:dyDescent="0.2">
      <c r="A64" s="46"/>
      <c r="B64" s="47"/>
      <c r="C64" s="51"/>
      <c r="D64" s="34" t="s">
        <v>4</v>
      </c>
      <c r="E64" s="52">
        <f t="shared" ref="E64:E65" si="0">E56</f>
        <v>4.5964292169582066E-3</v>
      </c>
      <c r="F64" s="3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9.75" customHeight="1" x14ac:dyDescent="0.2">
      <c r="A65" s="46"/>
      <c r="B65" s="47"/>
      <c r="C65" s="51"/>
      <c r="D65" s="34" t="s">
        <v>3</v>
      </c>
      <c r="E65" s="52">
        <f t="shared" si="0"/>
        <v>1.2082365573245256E-2</v>
      </c>
      <c r="F65" s="36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9.75" customHeight="1" x14ac:dyDescent="0.2">
      <c r="A66" s="48"/>
      <c r="B66" s="49"/>
      <c r="C66" s="51"/>
      <c r="D66" s="36"/>
      <c r="E66" s="36"/>
      <c r="F66" s="36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9.75" customHeight="1" x14ac:dyDescent="0.2">
      <c r="A67" s="39"/>
      <c r="B67" s="39"/>
      <c r="C67" s="39"/>
      <c r="D67" s="36"/>
      <c r="E67" s="36"/>
      <c r="F67" s="36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9.75" customHeight="1" x14ac:dyDescent="0.2">
      <c r="A68" s="40"/>
      <c r="B68" s="40"/>
      <c r="C68" s="41"/>
      <c r="D68" s="36"/>
      <c r="E68" s="36"/>
      <c r="F68" s="36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9.75" customHeight="1" x14ac:dyDescent="0.2">
      <c r="A69" s="50"/>
      <c r="B69" s="50"/>
      <c r="C69" s="50"/>
      <c r="D69" s="36"/>
      <c r="E69" s="36"/>
      <c r="F69" s="36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9.75" customHeight="1" x14ac:dyDescent="0.2">
      <c r="A70" s="43"/>
      <c r="B70" s="44"/>
      <c r="C70" s="51"/>
      <c r="D70" s="36"/>
      <c r="E70" s="36"/>
      <c r="F70" s="36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9.75" customHeight="1" x14ac:dyDescent="0.2">
      <c r="A71" s="46"/>
      <c r="B71" s="47"/>
      <c r="C71" s="51"/>
      <c r="D71" s="36"/>
      <c r="E71" s="36"/>
      <c r="F71" s="36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9.75" customHeight="1" x14ac:dyDescent="0.2">
      <c r="A72" s="46"/>
      <c r="B72" s="47"/>
      <c r="C72" s="51"/>
      <c r="D72" s="36"/>
      <c r="E72" s="36"/>
      <c r="F72" s="36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9.75" customHeight="1" x14ac:dyDescent="0.2">
      <c r="A73" s="48"/>
      <c r="B73" s="49"/>
      <c r="C73" s="51"/>
      <c r="D73" s="36"/>
      <c r="E73" s="36"/>
      <c r="F73" s="36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9.75" customHeight="1" x14ac:dyDescent="0.2">
      <c r="A74" s="36"/>
      <c r="B74" s="36"/>
      <c r="C74" s="36"/>
      <c r="D74" s="36"/>
      <c r="E74" s="36"/>
      <c r="F74" s="36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9.75" customHeight="1" x14ac:dyDescent="0.2">
      <c r="A75" s="36"/>
      <c r="B75" s="36"/>
      <c r="C75" s="36"/>
      <c r="D75" s="36"/>
      <c r="E75" s="36"/>
      <c r="F75" s="36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9.75" customHeight="1" x14ac:dyDescent="0.2">
      <c r="A76" s="36"/>
      <c r="B76" s="36"/>
      <c r="C76" s="36"/>
      <c r="D76" s="36"/>
      <c r="E76" s="16">
        <v>3478871</v>
      </c>
      <c r="F76" s="16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9.75" customHeight="1" x14ac:dyDescent="0.2">
      <c r="A77" s="36"/>
      <c r="B77" s="36"/>
      <c r="C77" s="36"/>
      <c r="D77" s="36"/>
      <c r="E77" s="16">
        <v>173558</v>
      </c>
      <c r="F77" s="1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9.75" customHeight="1" x14ac:dyDescent="0.2">
      <c r="A78" s="36"/>
      <c r="B78" s="36"/>
      <c r="C78" s="36"/>
      <c r="D78" s="36"/>
      <c r="E78" s="16">
        <f>E76-E77</f>
        <v>3305313</v>
      </c>
      <c r="F78" s="16">
        <f>E78/1000</f>
        <v>3305.3130000000001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9.75" customHeight="1" x14ac:dyDescent="0.2"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9.75" customHeight="1" x14ac:dyDescent="0.2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7:22" ht="9.75" customHeight="1" x14ac:dyDescent="0.2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7:22" ht="13.5" customHeight="1" x14ac:dyDescent="0.2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7:22" ht="13.5" customHeight="1" x14ac:dyDescent="0.2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7:22" ht="13.5" customHeight="1" x14ac:dyDescent="0.2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7:22" ht="13.5" customHeight="1" x14ac:dyDescent="0.2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7:22" ht="13.5" customHeight="1" x14ac:dyDescent="0.2"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7:22" ht="13.5" customHeight="1" x14ac:dyDescent="0.2"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7:22" ht="13.5" customHeight="1" x14ac:dyDescent="0.2"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7:22" ht="13.5" customHeight="1" x14ac:dyDescent="0.2"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7:22" ht="13.5" customHeight="1" x14ac:dyDescent="0.2"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7:22" ht="13.5" customHeight="1" x14ac:dyDescent="0.2"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7:22" ht="13.5" customHeight="1" x14ac:dyDescent="0.2"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7:22" ht="13.5" customHeight="1" x14ac:dyDescent="0.2"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7:22" ht="13.5" customHeight="1" x14ac:dyDescent="0.2"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7:22" ht="13.5" customHeight="1" x14ac:dyDescent="0.2"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7:22" ht="13.5" customHeight="1" x14ac:dyDescent="0.2"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7:22" ht="13.5" customHeight="1" x14ac:dyDescent="0.2"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7:22" ht="13.5" customHeight="1" x14ac:dyDescent="0.2"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7:22" ht="13.5" customHeight="1" x14ac:dyDescent="0.2"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7:22" ht="13.5" customHeight="1" x14ac:dyDescent="0.2"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7:22" ht="13.5" customHeight="1" x14ac:dyDescent="0.2"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7:22" ht="13.5" customHeight="1" x14ac:dyDescent="0.2"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7:22" ht="13.5" customHeight="1" x14ac:dyDescent="0.2"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7:22" ht="13.5" customHeight="1" x14ac:dyDescent="0.2"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7:22" ht="13.5" customHeight="1" x14ac:dyDescent="0.2"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7:22" ht="13.5" customHeight="1" x14ac:dyDescent="0.2"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7:22" ht="13.5" customHeight="1" x14ac:dyDescent="0.2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7:22" ht="13.5" customHeight="1" x14ac:dyDescent="0.2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7:22" ht="9.75" customHeight="1" x14ac:dyDescent="0.2"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7:22" ht="9.75" customHeight="1" x14ac:dyDescent="0.2"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7:22" ht="13.5" customHeight="1" x14ac:dyDescent="0.2">
      <c r="G111" s="1"/>
      <c r="H111" s="1"/>
      <c r="I111" s="1"/>
      <c r="J111" s="18" t="s">
        <v>6</v>
      </c>
      <c r="K111" s="17"/>
      <c r="L111" s="17"/>
      <c r="M111" s="17"/>
      <c r="N111" s="19" t="s">
        <v>7</v>
      </c>
      <c r="O111" s="2"/>
      <c r="P111" s="2"/>
      <c r="Q111" s="2"/>
      <c r="R111" s="2"/>
      <c r="S111" s="2"/>
      <c r="T111" s="2"/>
      <c r="U111" s="1"/>
      <c r="V111" s="1"/>
    </row>
    <row r="112" spans="7:22" ht="13.5" customHeight="1" x14ac:dyDescent="0.2">
      <c r="G112" s="1"/>
      <c r="H112" s="1"/>
      <c r="I112" s="1"/>
      <c r="J112" s="17" t="s">
        <v>8</v>
      </c>
      <c r="K112" s="17"/>
      <c r="L112" s="17"/>
      <c r="M112" s="17"/>
      <c r="N112" s="20">
        <v>42709</v>
      </c>
      <c r="O112" s="2"/>
      <c r="P112" s="18" t="s">
        <v>23</v>
      </c>
      <c r="Q112" s="2"/>
      <c r="R112" s="2"/>
      <c r="S112" s="2"/>
      <c r="T112" s="2"/>
      <c r="U112" s="1"/>
      <c r="V112" s="1"/>
    </row>
    <row r="113" spans="7:22" ht="13.5" customHeight="1" x14ac:dyDescent="0.2">
      <c r="G113" s="1"/>
      <c r="H113" s="1"/>
      <c r="I113" s="1"/>
      <c r="J113" s="17" t="s">
        <v>9</v>
      </c>
      <c r="K113" s="17"/>
      <c r="L113" s="17"/>
      <c r="M113" s="17"/>
      <c r="N113" s="20">
        <v>39936</v>
      </c>
      <c r="O113" s="2"/>
      <c r="P113" s="17" t="s">
        <v>17</v>
      </c>
      <c r="Q113" s="2"/>
      <c r="R113" s="2"/>
      <c r="S113" s="2"/>
      <c r="T113" s="20">
        <v>16005787</v>
      </c>
      <c r="U113" s="1"/>
      <c r="V113" s="1"/>
    </row>
    <row r="114" spans="7:22" ht="13.5" customHeight="1" x14ac:dyDescent="0.2">
      <c r="G114" s="1"/>
      <c r="H114" s="1"/>
      <c r="I114" s="1"/>
      <c r="J114" s="17" t="s">
        <v>10</v>
      </c>
      <c r="K114" s="17"/>
      <c r="L114" s="17"/>
      <c r="M114" s="17"/>
      <c r="N114" s="20">
        <v>440</v>
      </c>
      <c r="O114" s="2"/>
      <c r="P114" s="17" t="s">
        <v>18</v>
      </c>
      <c r="Q114" s="2"/>
      <c r="R114" s="2"/>
      <c r="S114" s="2"/>
      <c r="T114" s="20">
        <v>3305313</v>
      </c>
      <c r="U114" s="1"/>
      <c r="V114" s="1"/>
    </row>
    <row r="115" spans="7:22" ht="13.5" customHeight="1" x14ac:dyDescent="0.2">
      <c r="G115" s="1"/>
      <c r="H115" s="1"/>
      <c r="I115" s="1"/>
      <c r="J115" s="17" t="s">
        <v>11</v>
      </c>
      <c r="K115" s="17"/>
      <c r="L115" s="17"/>
      <c r="M115" s="17"/>
      <c r="N115" s="20">
        <v>9991</v>
      </c>
      <c r="O115" s="2"/>
      <c r="P115" s="17" t="s">
        <v>4</v>
      </c>
      <c r="Q115" s="2"/>
      <c r="R115" s="2"/>
      <c r="S115" s="2"/>
      <c r="T115" s="20">
        <v>4979300</v>
      </c>
      <c r="U115" s="1"/>
      <c r="V115" s="1"/>
    </row>
    <row r="116" spans="7:22" ht="13.5" customHeight="1" x14ac:dyDescent="0.2">
      <c r="G116" s="1"/>
      <c r="H116" s="1"/>
      <c r="I116" s="1"/>
      <c r="J116" s="17" t="s">
        <v>12</v>
      </c>
      <c r="K116" s="17"/>
      <c r="L116" s="17"/>
      <c r="M116" s="17"/>
      <c r="N116" s="20">
        <v>10370</v>
      </c>
      <c r="O116" s="2"/>
      <c r="P116" s="18" t="s">
        <v>16</v>
      </c>
      <c r="Q116" s="4"/>
      <c r="R116" s="4"/>
      <c r="S116" s="4"/>
      <c r="T116" s="21">
        <f>SUM(T113:T115)</f>
        <v>24290400</v>
      </c>
      <c r="U116" s="1"/>
      <c r="V116" s="1"/>
    </row>
    <row r="117" spans="7:22" ht="13.5" customHeight="1" x14ac:dyDescent="0.2">
      <c r="G117" s="1"/>
      <c r="H117" s="1"/>
      <c r="I117" s="1"/>
      <c r="J117" s="17" t="s">
        <v>5</v>
      </c>
      <c r="K117" s="17"/>
      <c r="L117" s="17"/>
      <c r="M117" s="17"/>
      <c r="N117" s="20">
        <v>2406</v>
      </c>
      <c r="O117" s="2"/>
      <c r="P117" s="2"/>
      <c r="Q117" s="2"/>
      <c r="R117" s="2"/>
      <c r="S117" s="2"/>
      <c r="T117" s="2"/>
      <c r="U117" s="2"/>
      <c r="V117" s="1"/>
    </row>
    <row r="118" spans="7:22" ht="13.5" customHeight="1" x14ac:dyDescent="0.2">
      <c r="G118" s="1"/>
      <c r="H118" s="1"/>
      <c r="I118" s="1"/>
      <c r="J118" s="17" t="s">
        <v>13</v>
      </c>
      <c r="K118" s="17"/>
      <c r="L118" s="17"/>
      <c r="M118" s="17"/>
      <c r="N118" s="20">
        <v>120</v>
      </c>
      <c r="O118" s="2"/>
      <c r="P118" s="5" t="s">
        <v>26</v>
      </c>
      <c r="Q118" s="5"/>
      <c r="R118" s="5"/>
      <c r="S118" s="5"/>
      <c r="T118" s="5"/>
      <c r="U118" s="5"/>
      <c r="V118" s="5"/>
    </row>
    <row r="119" spans="7:22" ht="13.5" customHeight="1" x14ac:dyDescent="0.2">
      <c r="G119" s="1"/>
      <c r="H119" s="1"/>
      <c r="I119" s="1"/>
      <c r="J119" s="17" t="s">
        <v>14</v>
      </c>
      <c r="K119" s="17"/>
      <c r="L119" s="17"/>
      <c r="M119" s="17"/>
      <c r="N119" s="20">
        <v>5589</v>
      </c>
      <c r="O119" s="2"/>
      <c r="P119" s="11" t="s">
        <v>20</v>
      </c>
      <c r="Q119" s="5"/>
      <c r="R119" s="5"/>
      <c r="S119" s="5"/>
      <c r="T119" s="5"/>
      <c r="U119" s="5"/>
      <c r="V119" s="5"/>
    </row>
    <row r="120" spans="7:22" ht="13.5" customHeight="1" x14ac:dyDescent="0.2">
      <c r="G120" s="1"/>
      <c r="H120" s="1"/>
      <c r="I120" s="1"/>
      <c r="J120" s="17" t="s">
        <v>15</v>
      </c>
      <c r="K120" s="17"/>
      <c r="L120" s="17"/>
      <c r="M120" s="17"/>
      <c r="N120" s="20">
        <v>7552</v>
      </c>
      <c r="O120" s="2"/>
      <c r="P120" s="11" t="s">
        <v>21</v>
      </c>
      <c r="Q120" s="5"/>
      <c r="R120" s="5"/>
      <c r="S120" s="5"/>
      <c r="T120" s="5"/>
      <c r="U120" s="5"/>
      <c r="V120" s="5"/>
    </row>
    <row r="121" spans="7:22" s="6" customFormat="1" ht="13.5" customHeight="1" x14ac:dyDescent="0.2">
      <c r="G121" s="1"/>
      <c r="H121" s="1"/>
      <c r="I121" s="1"/>
      <c r="J121" s="18" t="s">
        <v>16</v>
      </c>
      <c r="K121" s="18"/>
      <c r="L121" s="18"/>
      <c r="M121" s="18"/>
      <c r="N121" s="22">
        <f>SUM(N112:N120)</f>
        <v>119113</v>
      </c>
      <c r="O121" s="2"/>
      <c r="P121" s="11" t="s">
        <v>25</v>
      </c>
      <c r="Q121" s="5"/>
      <c r="R121" s="5"/>
      <c r="S121" s="5"/>
      <c r="T121" s="5"/>
      <c r="U121" s="5"/>
      <c r="V121" s="5"/>
    </row>
    <row r="122" spans="7:22" s="6" customFormat="1" ht="16.5" customHeight="1" x14ac:dyDescent="0.2">
      <c r="G122" s="1"/>
      <c r="H122" s="1"/>
      <c r="I122" s="1"/>
      <c r="J122" s="2"/>
      <c r="K122" s="2"/>
      <c r="L122" s="2"/>
      <c r="M122" s="2"/>
      <c r="N122" s="3"/>
      <c r="O122" s="2"/>
      <c r="P122" s="11"/>
      <c r="Q122" s="5"/>
      <c r="R122" s="5"/>
      <c r="S122" s="5"/>
      <c r="T122" s="26" t="s">
        <v>19</v>
      </c>
      <c r="U122" s="26"/>
      <c r="V122" s="26"/>
    </row>
    <row r="123" spans="7:22" s="6" customFormat="1" x14ac:dyDescent="0.2"/>
    <row r="124" spans="7:22" s="6" customFormat="1" x14ac:dyDescent="0.2"/>
    <row r="125" spans="7:22" s="6" customFormat="1" x14ac:dyDescent="0.2"/>
    <row r="126" spans="7:22" s="6" customFormat="1" x14ac:dyDescent="0.2"/>
    <row r="127" spans="7:22" s="6" customFormat="1" x14ac:dyDescent="0.2"/>
    <row r="128" spans="7:22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  <row r="258" s="6" customFormat="1" x14ac:dyDescent="0.2"/>
    <row r="259" s="6" customFormat="1" x14ac:dyDescent="0.2"/>
    <row r="260" s="6" customFormat="1" x14ac:dyDescent="0.2"/>
    <row r="261" s="6" customFormat="1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  <row r="267" s="6" customFormat="1" x14ac:dyDescent="0.2"/>
    <row r="268" s="6" customFormat="1" x14ac:dyDescent="0.2"/>
    <row r="269" s="6" customFormat="1" x14ac:dyDescent="0.2"/>
    <row r="270" s="6" customFormat="1" x14ac:dyDescent="0.2"/>
    <row r="271" s="6" customFormat="1" x14ac:dyDescent="0.2"/>
    <row r="272" s="6" customFormat="1" x14ac:dyDescent="0.2"/>
    <row r="273" s="6" customFormat="1" x14ac:dyDescent="0.2"/>
    <row r="274" s="6" customFormat="1" x14ac:dyDescent="0.2"/>
    <row r="275" s="6" customFormat="1" x14ac:dyDescent="0.2"/>
    <row r="276" s="6" customFormat="1" x14ac:dyDescent="0.2"/>
    <row r="277" s="6" customFormat="1" x14ac:dyDescent="0.2"/>
    <row r="278" s="6" customFormat="1" x14ac:dyDescent="0.2"/>
    <row r="279" s="6" customFormat="1" x14ac:dyDescent="0.2"/>
    <row r="280" s="6" customFormat="1" x14ac:dyDescent="0.2"/>
    <row r="281" s="6" customFormat="1" x14ac:dyDescent="0.2"/>
    <row r="282" s="6" customFormat="1" x14ac:dyDescent="0.2"/>
    <row r="283" s="6" customFormat="1" x14ac:dyDescent="0.2"/>
    <row r="284" s="6" customFormat="1" x14ac:dyDescent="0.2"/>
    <row r="285" s="6" customFormat="1" x14ac:dyDescent="0.2"/>
    <row r="286" s="6" customFormat="1" x14ac:dyDescent="0.2"/>
    <row r="287" s="6" customFormat="1" x14ac:dyDescent="0.2"/>
    <row r="288" s="6" customFormat="1" x14ac:dyDescent="0.2"/>
    <row r="289" s="6" customFormat="1" x14ac:dyDescent="0.2"/>
    <row r="290" s="6" customFormat="1" x14ac:dyDescent="0.2"/>
    <row r="291" s="6" customFormat="1" x14ac:dyDescent="0.2"/>
    <row r="292" s="6" customFormat="1" x14ac:dyDescent="0.2"/>
    <row r="293" s="6" customFormat="1" x14ac:dyDescent="0.2"/>
    <row r="294" s="6" customFormat="1" x14ac:dyDescent="0.2"/>
    <row r="295" s="6" customFormat="1" x14ac:dyDescent="0.2"/>
    <row r="296" s="6" customFormat="1" x14ac:dyDescent="0.2"/>
    <row r="297" s="6" customFormat="1" x14ac:dyDescent="0.2"/>
    <row r="298" s="6" customFormat="1" x14ac:dyDescent="0.2"/>
    <row r="299" s="6" customFormat="1" x14ac:dyDescent="0.2"/>
    <row r="300" s="6" customFormat="1" x14ac:dyDescent="0.2"/>
    <row r="301" s="6" customFormat="1" x14ac:dyDescent="0.2"/>
    <row r="302" s="6" customFormat="1" x14ac:dyDescent="0.2"/>
    <row r="303" s="6" customFormat="1" x14ac:dyDescent="0.2"/>
    <row r="304" s="6" customFormat="1" x14ac:dyDescent="0.2"/>
    <row r="305" s="6" customFormat="1" x14ac:dyDescent="0.2"/>
    <row r="306" s="6" customFormat="1" x14ac:dyDescent="0.2"/>
    <row r="307" s="6" customFormat="1" x14ac:dyDescent="0.2"/>
    <row r="308" s="6" customFormat="1" x14ac:dyDescent="0.2"/>
    <row r="309" s="6" customFormat="1" x14ac:dyDescent="0.2"/>
    <row r="310" s="6" customFormat="1" x14ac:dyDescent="0.2"/>
    <row r="311" s="6" customFormat="1" x14ac:dyDescent="0.2"/>
    <row r="312" s="6" customFormat="1" x14ac:dyDescent="0.2"/>
    <row r="313" s="6" customFormat="1" x14ac:dyDescent="0.2"/>
    <row r="314" s="6" customFormat="1" x14ac:dyDescent="0.2"/>
    <row r="315" s="6" customFormat="1" x14ac:dyDescent="0.2"/>
    <row r="316" s="6" customFormat="1" x14ac:dyDescent="0.2"/>
    <row r="317" s="6" customFormat="1" x14ac:dyDescent="0.2"/>
    <row r="318" s="6" customFormat="1" x14ac:dyDescent="0.2"/>
    <row r="319" s="6" customFormat="1" x14ac:dyDescent="0.2"/>
    <row r="320" s="6" customFormat="1" x14ac:dyDescent="0.2"/>
    <row r="321" s="6" customFormat="1" x14ac:dyDescent="0.2"/>
    <row r="322" s="6" customFormat="1" x14ac:dyDescent="0.2"/>
    <row r="323" s="6" customFormat="1" x14ac:dyDescent="0.2"/>
    <row r="324" s="6" customFormat="1" x14ac:dyDescent="0.2"/>
    <row r="325" s="6" customFormat="1" x14ac:dyDescent="0.2"/>
    <row r="326" s="6" customFormat="1" x14ac:dyDescent="0.2"/>
    <row r="327" s="6" customFormat="1" x14ac:dyDescent="0.2"/>
    <row r="328" s="6" customFormat="1" x14ac:dyDescent="0.2"/>
    <row r="329" s="6" customFormat="1" x14ac:dyDescent="0.2"/>
    <row r="330" s="6" customFormat="1" x14ac:dyDescent="0.2"/>
    <row r="331" s="6" customFormat="1" x14ac:dyDescent="0.2"/>
    <row r="332" s="6" customFormat="1" x14ac:dyDescent="0.2"/>
    <row r="333" s="6" customFormat="1" x14ac:dyDescent="0.2"/>
    <row r="334" s="6" customFormat="1" x14ac:dyDescent="0.2"/>
    <row r="335" s="6" customFormat="1" x14ac:dyDescent="0.2"/>
    <row r="336" s="6" customFormat="1" x14ac:dyDescent="0.2"/>
    <row r="337" s="6" customFormat="1" x14ac:dyDescent="0.2"/>
    <row r="338" s="6" customFormat="1" x14ac:dyDescent="0.2"/>
    <row r="339" s="6" customFormat="1" x14ac:dyDescent="0.2"/>
    <row r="340" s="6" customFormat="1" x14ac:dyDescent="0.2"/>
    <row r="341" s="6" customFormat="1" x14ac:dyDescent="0.2"/>
    <row r="342" s="6" customFormat="1" x14ac:dyDescent="0.2"/>
    <row r="343" s="6" customFormat="1" x14ac:dyDescent="0.2"/>
    <row r="344" s="6" customFormat="1" x14ac:dyDescent="0.2"/>
    <row r="345" s="6" customFormat="1" x14ac:dyDescent="0.2"/>
    <row r="346" s="6" customFormat="1" x14ac:dyDescent="0.2"/>
    <row r="347" s="6" customFormat="1" x14ac:dyDescent="0.2"/>
    <row r="348" s="6" customFormat="1" x14ac:dyDescent="0.2"/>
    <row r="349" s="6" customFormat="1" x14ac:dyDescent="0.2"/>
    <row r="350" s="6" customFormat="1" x14ac:dyDescent="0.2"/>
    <row r="351" s="6" customFormat="1" x14ac:dyDescent="0.2"/>
    <row r="352" s="6" customFormat="1" x14ac:dyDescent="0.2"/>
    <row r="353" s="6" customFormat="1" x14ac:dyDescent="0.2"/>
    <row r="354" s="6" customFormat="1" x14ac:dyDescent="0.2"/>
    <row r="355" s="6" customFormat="1" x14ac:dyDescent="0.2"/>
    <row r="356" s="6" customFormat="1" x14ac:dyDescent="0.2"/>
    <row r="357" s="6" customFormat="1" x14ac:dyDescent="0.2"/>
    <row r="358" s="6" customFormat="1" x14ac:dyDescent="0.2"/>
    <row r="359" s="6" customFormat="1" x14ac:dyDescent="0.2"/>
    <row r="360" s="6" customFormat="1" x14ac:dyDescent="0.2"/>
    <row r="361" s="6" customFormat="1" x14ac:dyDescent="0.2"/>
    <row r="362" s="6" customFormat="1" x14ac:dyDescent="0.2"/>
    <row r="363" s="6" customFormat="1" x14ac:dyDescent="0.2"/>
    <row r="364" s="6" customFormat="1" x14ac:dyDescent="0.2"/>
    <row r="365" s="6" customFormat="1" x14ac:dyDescent="0.2"/>
    <row r="366" s="6" customFormat="1" x14ac:dyDescent="0.2"/>
    <row r="367" s="6" customFormat="1" x14ac:dyDescent="0.2"/>
    <row r="368" s="6" customFormat="1" x14ac:dyDescent="0.2"/>
    <row r="369" s="6" customFormat="1" x14ac:dyDescent="0.2"/>
    <row r="370" s="6" customFormat="1" x14ac:dyDescent="0.2"/>
    <row r="371" s="6" customFormat="1" x14ac:dyDescent="0.2"/>
    <row r="372" s="6" customFormat="1" x14ac:dyDescent="0.2"/>
    <row r="373" s="6" customFormat="1" x14ac:dyDescent="0.2"/>
    <row r="374" s="6" customFormat="1" x14ac:dyDescent="0.2"/>
    <row r="375" s="6" customFormat="1" x14ac:dyDescent="0.2"/>
    <row r="376" s="6" customFormat="1" x14ac:dyDescent="0.2"/>
    <row r="377" s="6" customFormat="1" x14ac:dyDescent="0.2"/>
    <row r="378" s="6" customFormat="1" x14ac:dyDescent="0.2"/>
    <row r="379" s="6" customFormat="1" x14ac:dyDescent="0.2"/>
    <row r="380" s="6" customFormat="1" x14ac:dyDescent="0.2"/>
    <row r="381" s="6" customFormat="1" x14ac:dyDescent="0.2"/>
    <row r="382" s="6" customFormat="1" x14ac:dyDescent="0.2"/>
    <row r="383" s="6" customFormat="1" x14ac:dyDescent="0.2"/>
    <row r="384" s="6" customFormat="1" x14ac:dyDescent="0.2"/>
    <row r="385" s="6" customFormat="1" x14ac:dyDescent="0.2"/>
    <row r="386" s="6" customFormat="1" x14ac:dyDescent="0.2"/>
    <row r="387" s="6" customFormat="1" x14ac:dyDescent="0.2"/>
    <row r="388" s="6" customFormat="1" x14ac:dyDescent="0.2"/>
    <row r="389" s="6" customFormat="1" x14ac:dyDescent="0.2"/>
    <row r="390" s="6" customFormat="1" x14ac:dyDescent="0.2"/>
    <row r="391" s="6" customFormat="1" x14ac:dyDescent="0.2"/>
    <row r="392" s="6" customFormat="1" x14ac:dyDescent="0.2"/>
    <row r="393" s="6" customFormat="1" x14ac:dyDescent="0.2"/>
    <row r="394" s="6" customFormat="1" x14ac:dyDescent="0.2"/>
    <row r="395" s="6" customFormat="1" x14ac:dyDescent="0.2"/>
    <row r="396" s="6" customFormat="1" x14ac:dyDescent="0.2"/>
    <row r="397" s="6" customFormat="1" x14ac:dyDescent="0.2"/>
    <row r="398" s="6" customFormat="1" x14ac:dyDescent="0.2"/>
    <row r="399" s="6" customFormat="1" x14ac:dyDescent="0.2"/>
    <row r="400" s="6" customFormat="1" x14ac:dyDescent="0.2"/>
    <row r="401" s="6" customFormat="1" x14ac:dyDescent="0.2"/>
    <row r="402" s="6" customFormat="1" x14ac:dyDescent="0.2"/>
    <row r="403" s="6" customFormat="1" x14ac:dyDescent="0.2"/>
    <row r="404" s="6" customFormat="1" x14ac:dyDescent="0.2"/>
    <row r="405" s="6" customFormat="1" x14ac:dyDescent="0.2"/>
    <row r="406" s="6" customFormat="1" x14ac:dyDescent="0.2"/>
    <row r="407" s="6" customFormat="1" x14ac:dyDescent="0.2"/>
    <row r="408" s="6" customFormat="1" x14ac:dyDescent="0.2"/>
    <row r="409" s="6" customFormat="1" x14ac:dyDescent="0.2"/>
    <row r="410" s="6" customFormat="1" x14ac:dyDescent="0.2"/>
    <row r="411" s="6" customFormat="1" x14ac:dyDescent="0.2"/>
    <row r="412" s="6" customFormat="1" x14ac:dyDescent="0.2"/>
    <row r="413" s="6" customFormat="1" x14ac:dyDescent="0.2"/>
    <row r="414" s="6" customFormat="1" x14ac:dyDescent="0.2"/>
    <row r="415" s="6" customFormat="1" x14ac:dyDescent="0.2"/>
    <row r="416" s="6" customFormat="1" x14ac:dyDescent="0.2"/>
    <row r="417" s="6" customFormat="1" x14ac:dyDescent="0.2"/>
    <row r="418" s="6" customFormat="1" x14ac:dyDescent="0.2"/>
    <row r="419" s="6" customFormat="1" x14ac:dyDescent="0.2"/>
    <row r="420" s="6" customFormat="1" x14ac:dyDescent="0.2"/>
    <row r="421" s="6" customFormat="1" x14ac:dyDescent="0.2"/>
    <row r="422" s="6" customFormat="1" x14ac:dyDescent="0.2"/>
    <row r="423" s="6" customFormat="1" x14ac:dyDescent="0.2"/>
    <row r="424" s="6" customFormat="1" x14ac:dyDescent="0.2"/>
    <row r="425" s="6" customFormat="1" x14ac:dyDescent="0.2"/>
    <row r="426" s="6" customFormat="1" x14ac:dyDescent="0.2"/>
    <row r="427" s="6" customFormat="1" x14ac:dyDescent="0.2"/>
    <row r="428" s="6" customFormat="1" x14ac:dyDescent="0.2"/>
    <row r="429" s="6" customFormat="1" x14ac:dyDescent="0.2"/>
    <row r="430" s="6" customFormat="1" x14ac:dyDescent="0.2"/>
    <row r="431" s="6" customFormat="1" x14ac:dyDescent="0.2"/>
    <row r="432" s="6" customFormat="1" x14ac:dyDescent="0.2"/>
    <row r="433" s="6" customFormat="1" x14ac:dyDescent="0.2"/>
    <row r="434" s="6" customFormat="1" x14ac:dyDescent="0.2"/>
    <row r="435" s="6" customFormat="1" x14ac:dyDescent="0.2"/>
    <row r="436" s="6" customFormat="1" x14ac:dyDescent="0.2"/>
    <row r="437" s="6" customFormat="1" x14ac:dyDescent="0.2"/>
    <row r="438" s="6" customFormat="1" x14ac:dyDescent="0.2"/>
    <row r="439" s="6" customFormat="1" x14ac:dyDescent="0.2"/>
    <row r="440" s="6" customFormat="1" x14ac:dyDescent="0.2"/>
    <row r="441" s="6" customFormat="1" x14ac:dyDescent="0.2"/>
    <row r="442" s="6" customFormat="1" x14ac:dyDescent="0.2"/>
    <row r="443" s="6" customFormat="1" x14ac:dyDescent="0.2"/>
    <row r="444" s="6" customFormat="1" x14ac:dyDescent="0.2"/>
    <row r="445" s="6" customFormat="1" x14ac:dyDescent="0.2"/>
    <row r="446" s="6" customFormat="1" x14ac:dyDescent="0.2"/>
    <row r="447" s="6" customFormat="1" x14ac:dyDescent="0.2"/>
    <row r="448" s="6" customFormat="1" x14ac:dyDescent="0.2"/>
    <row r="449" s="6" customFormat="1" x14ac:dyDescent="0.2"/>
    <row r="450" s="6" customFormat="1" x14ac:dyDescent="0.2"/>
    <row r="451" s="6" customFormat="1" x14ac:dyDescent="0.2"/>
    <row r="452" s="6" customFormat="1" x14ac:dyDescent="0.2"/>
    <row r="453" s="6" customFormat="1" x14ac:dyDescent="0.2"/>
    <row r="454" s="6" customFormat="1" x14ac:dyDescent="0.2"/>
    <row r="455" s="6" customFormat="1" x14ac:dyDescent="0.2"/>
    <row r="456" s="6" customFormat="1" x14ac:dyDescent="0.2"/>
    <row r="457" s="6" customFormat="1" x14ac:dyDescent="0.2"/>
    <row r="458" s="6" customFormat="1" x14ac:dyDescent="0.2"/>
    <row r="459" s="6" customFormat="1" x14ac:dyDescent="0.2"/>
    <row r="460" s="6" customFormat="1" x14ac:dyDescent="0.2"/>
    <row r="461" s="6" customFormat="1" x14ac:dyDescent="0.2"/>
    <row r="462" s="6" customFormat="1" x14ac:dyDescent="0.2"/>
    <row r="463" s="6" customFormat="1" x14ac:dyDescent="0.2"/>
    <row r="464" s="6" customFormat="1" x14ac:dyDescent="0.2"/>
    <row r="465" s="6" customFormat="1" x14ac:dyDescent="0.2"/>
    <row r="466" s="6" customFormat="1" x14ac:dyDescent="0.2"/>
    <row r="467" s="6" customFormat="1" x14ac:dyDescent="0.2"/>
    <row r="468" s="6" customFormat="1" x14ac:dyDescent="0.2"/>
    <row r="469" s="6" customFormat="1" x14ac:dyDescent="0.2"/>
    <row r="470" s="6" customFormat="1" x14ac:dyDescent="0.2"/>
    <row r="471" s="6" customFormat="1" x14ac:dyDescent="0.2"/>
    <row r="472" s="6" customFormat="1" x14ac:dyDescent="0.2"/>
    <row r="473" s="6" customFormat="1" x14ac:dyDescent="0.2"/>
    <row r="474" s="6" customFormat="1" x14ac:dyDescent="0.2"/>
    <row r="475" s="6" customFormat="1" x14ac:dyDescent="0.2"/>
    <row r="476" s="6" customFormat="1" x14ac:dyDescent="0.2"/>
    <row r="477" s="6" customFormat="1" x14ac:dyDescent="0.2"/>
    <row r="478" s="6" customFormat="1" x14ac:dyDescent="0.2"/>
    <row r="479" s="6" customFormat="1" x14ac:dyDescent="0.2"/>
    <row r="480" s="6" customFormat="1" x14ac:dyDescent="0.2"/>
    <row r="481" s="6" customFormat="1" x14ac:dyDescent="0.2"/>
    <row r="482" s="6" customFormat="1" x14ac:dyDescent="0.2"/>
    <row r="483" s="6" customFormat="1" x14ac:dyDescent="0.2"/>
    <row r="484" s="6" customFormat="1" x14ac:dyDescent="0.2"/>
    <row r="485" s="6" customFormat="1" x14ac:dyDescent="0.2"/>
    <row r="486" s="6" customFormat="1" x14ac:dyDescent="0.2"/>
    <row r="487" s="6" customFormat="1" x14ac:dyDescent="0.2"/>
    <row r="488" s="6" customFormat="1" x14ac:dyDescent="0.2"/>
    <row r="489" s="6" customFormat="1" x14ac:dyDescent="0.2"/>
    <row r="490" s="6" customFormat="1" x14ac:dyDescent="0.2"/>
    <row r="491" s="6" customFormat="1" x14ac:dyDescent="0.2"/>
    <row r="492" s="6" customFormat="1" x14ac:dyDescent="0.2"/>
    <row r="493" s="6" customFormat="1" x14ac:dyDescent="0.2"/>
    <row r="494" s="6" customFormat="1" x14ac:dyDescent="0.2"/>
    <row r="495" s="6" customFormat="1" x14ac:dyDescent="0.2"/>
    <row r="496" s="6" customFormat="1" x14ac:dyDescent="0.2"/>
    <row r="497" s="6" customFormat="1" x14ac:dyDescent="0.2"/>
    <row r="498" s="6" customFormat="1" x14ac:dyDescent="0.2"/>
    <row r="499" s="6" customFormat="1" x14ac:dyDescent="0.2"/>
    <row r="500" s="6" customFormat="1" x14ac:dyDescent="0.2"/>
    <row r="501" s="6" customFormat="1" x14ac:dyDescent="0.2"/>
    <row r="502" s="6" customFormat="1" x14ac:dyDescent="0.2"/>
    <row r="503" s="6" customFormat="1" x14ac:dyDescent="0.2"/>
    <row r="504" s="6" customFormat="1" x14ac:dyDescent="0.2"/>
    <row r="505" s="6" customFormat="1" x14ac:dyDescent="0.2"/>
    <row r="506" s="6" customFormat="1" x14ac:dyDescent="0.2"/>
    <row r="507" s="6" customFormat="1" x14ac:dyDescent="0.2"/>
    <row r="508" s="6" customFormat="1" x14ac:dyDescent="0.2"/>
    <row r="509" s="6" customFormat="1" x14ac:dyDescent="0.2"/>
    <row r="510" s="6" customFormat="1" x14ac:dyDescent="0.2"/>
    <row r="511" s="6" customFormat="1" x14ac:dyDescent="0.2"/>
    <row r="512" s="6" customFormat="1" x14ac:dyDescent="0.2"/>
    <row r="513" s="6" customFormat="1" x14ac:dyDescent="0.2"/>
    <row r="514" s="6" customFormat="1" x14ac:dyDescent="0.2"/>
    <row r="515" s="6" customFormat="1" x14ac:dyDescent="0.2"/>
    <row r="516" s="6" customFormat="1" x14ac:dyDescent="0.2"/>
    <row r="517" s="6" customFormat="1" x14ac:dyDescent="0.2"/>
    <row r="518" s="6" customFormat="1" x14ac:dyDescent="0.2"/>
    <row r="519" s="6" customFormat="1" x14ac:dyDescent="0.2"/>
    <row r="520" s="6" customFormat="1" x14ac:dyDescent="0.2"/>
    <row r="521" s="6" customFormat="1" x14ac:dyDescent="0.2"/>
    <row r="522" s="6" customFormat="1" x14ac:dyDescent="0.2"/>
    <row r="523" s="6" customFormat="1" x14ac:dyDescent="0.2"/>
    <row r="524" s="6" customFormat="1" x14ac:dyDescent="0.2"/>
    <row r="525" s="6" customFormat="1" x14ac:dyDescent="0.2"/>
    <row r="526" s="6" customFormat="1" x14ac:dyDescent="0.2"/>
    <row r="527" s="6" customFormat="1" x14ac:dyDescent="0.2"/>
    <row r="528" s="6" customFormat="1" x14ac:dyDescent="0.2"/>
    <row r="529" s="6" customFormat="1" x14ac:dyDescent="0.2"/>
    <row r="530" s="6" customFormat="1" x14ac:dyDescent="0.2"/>
    <row r="531" s="6" customFormat="1" x14ac:dyDescent="0.2"/>
    <row r="532" s="6" customFormat="1" x14ac:dyDescent="0.2"/>
    <row r="533" s="6" customFormat="1" x14ac:dyDescent="0.2"/>
    <row r="534" s="6" customFormat="1" x14ac:dyDescent="0.2"/>
    <row r="535" s="6" customFormat="1" x14ac:dyDescent="0.2"/>
    <row r="536" s="6" customFormat="1" x14ac:dyDescent="0.2"/>
    <row r="537" s="6" customFormat="1" x14ac:dyDescent="0.2"/>
    <row r="538" s="6" customFormat="1" x14ac:dyDescent="0.2"/>
    <row r="539" s="6" customFormat="1" x14ac:dyDescent="0.2"/>
    <row r="540" s="6" customFormat="1" x14ac:dyDescent="0.2"/>
    <row r="541" s="6" customFormat="1" x14ac:dyDescent="0.2"/>
    <row r="542" s="6" customFormat="1" x14ac:dyDescent="0.2"/>
    <row r="543" s="6" customFormat="1" x14ac:dyDescent="0.2"/>
    <row r="544" s="6" customFormat="1" x14ac:dyDescent="0.2"/>
    <row r="545" s="6" customFormat="1" x14ac:dyDescent="0.2"/>
    <row r="546" s="6" customFormat="1" x14ac:dyDescent="0.2"/>
    <row r="547" s="6" customFormat="1" x14ac:dyDescent="0.2"/>
    <row r="548" s="6" customFormat="1" x14ac:dyDescent="0.2"/>
    <row r="549" s="6" customFormat="1" x14ac:dyDescent="0.2"/>
    <row r="550" s="6" customFormat="1" x14ac:dyDescent="0.2"/>
    <row r="551" s="6" customFormat="1" x14ac:dyDescent="0.2"/>
    <row r="552" s="6" customFormat="1" x14ac:dyDescent="0.2"/>
    <row r="553" s="6" customFormat="1" x14ac:dyDescent="0.2"/>
    <row r="554" s="6" customFormat="1" x14ac:dyDescent="0.2"/>
    <row r="555" s="6" customFormat="1" x14ac:dyDescent="0.2"/>
    <row r="556" s="6" customFormat="1" x14ac:dyDescent="0.2"/>
    <row r="557" s="6" customFormat="1" x14ac:dyDescent="0.2"/>
    <row r="558" s="6" customFormat="1" x14ac:dyDescent="0.2"/>
    <row r="559" s="6" customFormat="1" x14ac:dyDescent="0.2"/>
    <row r="560" s="6" customFormat="1" x14ac:dyDescent="0.2"/>
    <row r="561" s="6" customFormat="1" x14ac:dyDescent="0.2"/>
    <row r="562" s="6" customFormat="1" x14ac:dyDescent="0.2"/>
    <row r="563" s="6" customFormat="1" x14ac:dyDescent="0.2"/>
    <row r="564" s="6" customFormat="1" x14ac:dyDescent="0.2"/>
    <row r="565" s="6" customFormat="1" x14ac:dyDescent="0.2"/>
    <row r="566" s="6" customFormat="1" x14ac:dyDescent="0.2"/>
    <row r="567" s="6" customFormat="1" x14ac:dyDescent="0.2"/>
    <row r="568" s="6" customFormat="1" x14ac:dyDescent="0.2"/>
    <row r="569" s="6" customFormat="1" x14ac:dyDescent="0.2"/>
    <row r="570" s="6" customFormat="1" x14ac:dyDescent="0.2"/>
    <row r="571" s="6" customFormat="1" x14ac:dyDescent="0.2"/>
    <row r="572" s="6" customFormat="1" x14ac:dyDescent="0.2"/>
    <row r="573" s="6" customFormat="1" x14ac:dyDescent="0.2"/>
    <row r="574" s="6" customFormat="1" x14ac:dyDescent="0.2"/>
    <row r="575" s="6" customFormat="1" x14ac:dyDescent="0.2"/>
    <row r="576" s="6" customFormat="1" x14ac:dyDescent="0.2"/>
    <row r="577" s="6" customFormat="1" x14ac:dyDescent="0.2"/>
    <row r="578" s="6" customFormat="1" x14ac:dyDescent="0.2"/>
    <row r="579" s="6" customFormat="1" x14ac:dyDescent="0.2"/>
    <row r="580" s="6" customFormat="1" x14ac:dyDescent="0.2"/>
    <row r="581" s="6" customFormat="1" x14ac:dyDescent="0.2"/>
    <row r="582" s="6" customFormat="1" x14ac:dyDescent="0.2"/>
    <row r="583" s="6" customFormat="1" x14ac:dyDescent="0.2"/>
    <row r="584" s="6" customFormat="1" x14ac:dyDescent="0.2"/>
    <row r="585" s="6" customFormat="1" x14ac:dyDescent="0.2"/>
    <row r="586" s="6" customFormat="1" x14ac:dyDescent="0.2"/>
    <row r="587" s="6" customFormat="1" x14ac:dyDescent="0.2"/>
    <row r="588" s="6" customFormat="1" x14ac:dyDescent="0.2"/>
    <row r="589" s="6" customFormat="1" x14ac:dyDescent="0.2"/>
    <row r="590" s="6" customFormat="1" x14ac:dyDescent="0.2"/>
    <row r="591" s="6" customFormat="1" x14ac:dyDescent="0.2"/>
    <row r="592" s="6" customFormat="1" x14ac:dyDescent="0.2"/>
    <row r="593" s="6" customFormat="1" x14ac:dyDescent="0.2"/>
    <row r="594" s="6" customFormat="1" x14ac:dyDescent="0.2"/>
    <row r="595" s="6" customFormat="1" x14ac:dyDescent="0.2"/>
    <row r="596" s="6" customFormat="1" x14ac:dyDescent="0.2"/>
    <row r="597" s="6" customFormat="1" x14ac:dyDescent="0.2"/>
    <row r="598" s="6" customFormat="1" x14ac:dyDescent="0.2"/>
    <row r="599" s="6" customFormat="1" x14ac:dyDescent="0.2"/>
    <row r="600" s="6" customFormat="1" x14ac:dyDescent="0.2"/>
    <row r="601" s="6" customFormat="1" x14ac:dyDescent="0.2"/>
    <row r="602" s="6" customFormat="1" x14ac:dyDescent="0.2"/>
    <row r="603" s="6" customFormat="1" x14ac:dyDescent="0.2"/>
    <row r="604" s="6" customFormat="1" x14ac:dyDescent="0.2"/>
    <row r="605" s="6" customFormat="1" x14ac:dyDescent="0.2"/>
    <row r="606" s="6" customFormat="1" x14ac:dyDescent="0.2"/>
    <row r="607" s="6" customFormat="1" x14ac:dyDescent="0.2"/>
    <row r="608" s="6" customFormat="1" x14ac:dyDescent="0.2"/>
    <row r="609" s="6" customFormat="1" x14ac:dyDescent="0.2"/>
    <row r="610" s="6" customFormat="1" x14ac:dyDescent="0.2"/>
    <row r="611" s="6" customFormat="1" x14ac:dyDescent="0.2"/>
    <row r="612" s="6" customFormat="1" x14ac:dyDescent="0.2"/>
    <row r="613" s="6" customFormat="1" x14ac:dyDescent="0.2"/>
    <row r="614" s="6" customFormat="1" x14ac:dyDescent="0.2"/>
    <row r="615" s="6" customFormat="1" x14ac:dyDescent="0.2"/>
    <row r="616" s="6" customFormat="1" x14ac:dyDescent="0.2"/>
    <row r="617" s="6" customFormat="1" x14ac:dyDescent="0.2"/>
    <row r="618" s="6" customFormat="1" x14ac:dyDescent="0.2"/>
    <row r="619" s="6" customFormat="1" x14ac:dyDescent="0.2"/>
    <row r="620" s="6" customFormat="1" x14ac:dyDescent="0.2"/>
    <row r="621" s="6" customFormat="1" x14ac:dyDescent="0.2"/>
    <row r="622" s="6" customFormat="1" x14ac:dyDescent="0.2"/>
    <row r="623" s="6" customFormat="1" x14ac:dyDescent="0.2"/>
    <row r="624" s="6" customFormat="1" x14ac:dyDescent="0.2"/>
    <row r="625" s="6" customFormat="1" x14ac:dyDescent="0.2"/>
    <row r="626" s="6" customFormat="1" x14ac:dyDescent="0.2"/>
    <row r="627" s="6" customFormat="1" x14ac:dyDescent="0.2"/>
    <row r="628" s="6" customFormat="1" x14ac:dyDescent="0.2"/>
    <row r="629" s="6" customFormat="1" x14ac:dyDescent="0.2"/>
    <row r="630" s="6" customFormat="1" x14ac:dyDescent="0.2"/>
    <row r="631" s="6" customFormat="1" x14ac:dyDescent="0.2"/>
    <row r="632" s="6" customFormat="1" x14ac:dyDescent="0.2"/>
    <row r="633" s="6" customFormat="1" x14ac:dyDescent="0.2"/>
    <row r="634" s="6" customFormat="1" x14ac:dyDescent="0.2"/>
    <row r="635" s="6" customFormat="1" x14ac:dyDescent="0.2"/>
    <row r="636" s="6" customFormat="1" x14ac:dyDescent="0.2"/>
    <row r="637" s="6" customFormat="1" x14ac:dyDescent="0.2"/>
    <row r="638" s="6" customFormat="1" x14ac:dyDescent="0.2"/>
    <row r="639" s="6" customFormat="1" x14ac:dyDescent="0.2"/>
  </sheetData>
  <mergeCells count="18">
    <mergeCell ref="A30:A36"/>
    <mergeCell ref="A37:B37"/>
    <mergeCell ref="A38:C38"/>
    <mergeCell ref="A52:C52"/>
    <mergeCell ref="A53:B53"/>
    <mergeCell ref="C46:D46"/>
    <mergeCell ref="A1:A5"/>
    <mergeCell ref="A6:A14"/>
    <mergeCell ref="A15:A24"/>
    <mergeCell ref="A25:A26"/>
    <mergeCell ref="A27:A28"/>
    <mergeCell ref="A60:C60"/>
    <mergeCell ref="A61:B61"/>
    <mergeCell ref="A67:C67"/>
    <mergeCell ref="T122:V122"/>
    <mergeCell ref="A39:B40"/>
    <mergeCell ref="A54:C54"/>
    <mergeCell ref="A68:B6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I639"/>
  <sheetViews>
    <sheetView topLeftCell="A94" workbookViewId="0">
      <selection activeCell="C137" sqref="C137"/>
    </sheetView>
  </sheetViews>
  <sheetFormatPr defaultRowHeight="12.75" x14ac:dyDescent="0.2"/>
  <cols>
    <col min="1" max="1" width="30.5" style="6" customWidth="1"/>
    <col min="2" max="2" width="30.1640625" style="6" customWidth="1"/>
    <col min="3" max="3" width="30.5" style="6" customWidth="1"/>
    <col min="4" max="4" width="12.33203125" style="6" customWidth="1"/>
    <col min="5" max="5" width="15.33203125" style="6" bestFit="1" customWidth="1"/>
    <col min="6" max="6" width="11" style="6" bestFit="1" customWidth="1"/>
    <col min="7" max="7" width="1.33203125" customWidth="1"/>
    <col min="13" max="13" width="13" bestFit="1" customWidth="1"/>
    <col min="14" max="14" width="13.6640625" bestFit="1" customWidth="1"/>
    <col min="20" max="20" width="17" bestFit="1" customWidth="1"/>
    <col min="22" max="22" width="4.1640625" customWidth="1"/>
    <col min="23" max="61" width="9.33203125" style="6"/>
  </cols>
  <sheetData>
    <row r="1" spans="1:22" ht="9.75" customHeight="1" x14ac:dyDescent="0.2">
      <c r="A1" s="28"/>
      <c r="B1" s="23"/>
      <c r="C1" s="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.75" customHeight="1" x14ac:dyDescent="0.2">
      <c r="A2" s="28"/>
      <c r="B2" s="23"/>
      <c r="C2" s="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9.75" customHeight="1" x14ac:dyDescent="0.2">
      <c r="A3" s="28"/>
      <c r="B3" s="23"/>
      <c r="C3" s="9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9.75" customHeight="1" x14ac:dyDescent="0.2">
      <c r="A4" s="28"/>
      <c r="B4" s="23"/>
      <c r="C4" s="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9.75" customHeight="1" x14ac:dyDescent="0.2">
      <c r="A5" s="28"/>
      <c r="B5" s="23"/>
      <c r="C5" s="9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9.75" customHeight="1" x14ac:dyDescent="0.2">
      <c r="A6" s="28"/>
      <c r="B6" s="23"/>
      <c r="C6" s="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9.75" customHeight="1" x14ac:dyDescent="0.2">
      <c r="A7" s="28"/>
      <c r="B7" s="23"/>
      <c r="C7" s="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9.75" customHeight="1" x14ac:dyDescent="0.2">
      <c r="A8" s="28"/>
      <c r="B8" s="23"/>
      <c r="C8" s="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9.75" customHeight="1" x14ac:dyDescent="0.2">
      <c r="A9" s="28"/>
      <c r="B9" s="23"/>
      <c r="C9" s="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9.75" customHeight="1" x14ac:dyDescent="0.2">
      <c r="A10" s="28"/>
      <c r="B10" s="23"/>
      <c r="C10" s="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9.75" customHeight="1" x14ac:dyDescent="0.2">
      <c r="A11" s="28"/>
      <c r="B11" s="23"/>
      <c r="C11" s="8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9.75" customHeight="1" x14ac:dyDescent="0.2">
      <c r="A12" s="28"/>
      <c r="B12" s="23"/>
      <c r="C12" s="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9.75" customHeight="1" x14ac:dyDescent="0.2">
      <c r="A13" s="28"/>
      <c r="B13" s="23"/>
      <c r="C13" s="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9.75" customHeight="1" x14ac:dyDescent="0.2">
      <c r="A14" s="28"/>
      <c r="B14" s="23"/>
      <c r="C14" s="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9.75" customHeight="1" x14ac:dyDescent="0.2">
      <c r="A15" s="28"/>
      <c r="B15" s="23"/>
      <c r="C15" s="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9.75" customHeight="1" x14ac:dyDescent="0.2">
      <c r="A16" s="28"/>
      <c r="B16" s="23"/>
      <c r="C16" s="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9.75" customHeight="1" x14ac:dyDescent="0.2">
      <c r="A17" s="28"/>
      <c r="B17" s="23"/>
      <c r="C17" s="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9.75" customHeight="1" x14ac:dyDescent="0.2">
      <c r="A18" s="28"/>
      <c r="B18" s="23"/>
      <c r="C18" s="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9.75" customHeight="1" x14ac:dyDescent="0.2">
      <c r="A19" s="28"/>
      <c r="B19" s="23"/>
      <c r="C19" s="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9.75" customHeight="1" x14ac:dyDescent="0.2">
      <c r="A20" s="28"/>
      <c r="B20" s="23"/>
      <c r="C20" s="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9.75" customHeight="1" x14ac:dyDescent="0.2">
      <c r="A21" s="28"/>
      <c r="B21" s="23"/>
      <c r="C21" s="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9.75" customHeight="1" x14ac:dyDescent="0.2">
      <c r="A22" s="28"/>
      <c r="B22" s="23"/>
      <c r="C22" s="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9.75" customHeight="1" x14ac:dyDescent="0.2">
      <c r="A23" s="28"/>
      <c r="B23" s="23"/>
      <c r="C23" s="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9.75" customHeight="1" x14ac:dyDescent="0.2">
      <c r="A24" s="28"/>
      <c r="B24" s="23"/>
      <c r="C24" s="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9.75" customHeight="1" x14ac:dyDescent="0.2">
      <c r="A25" s="29"/>
      <c r="B25" s="23"/>
      <c r="C25" s="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9.75" customHeight="1" x14ac:dyDescent="0.2">
      <c r="A26" s="29"/>
      <c r="B26" s="23"/>
      <c r="C26" s="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9.75" customHeight="1" x14ac:dyDescent="0.2">
      <c r="A27" s="29"/>
      <c r="B27" s="23"/>
      <c r="C27" s="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9.75" customHeight="1" x14ac:dyDescent="0.2">
      <c r="A28" s="29"/>
      <c r="B28" s="23"/>
      <c r="C28" s="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9.75" customHeight="1" x14ac:dyDescent="0.2">
      <c r="A29" s="23"/>
      <c r="B29" s="23"/>
      <c r="C29" s="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9.75" customHeight="1" x14ac:dyDescent="0.2">
      <c r="A30" s="28"/>
      <c r="B30" s="23"/>
      <c r="C30" s="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9.75" customHeight="1" x14ac:dyDescent="0.2">
      <c r="A31" s="28"/>
      <c r="B31" s="23"/>
      <c r="C31" s="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9.75" customHeight="1" x14ac:dyDescent="0.2">
      <c r="A32" s="28"/>
      <c r="B32" s="23"/>
      <c r="C32" s="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9.75" customHeight="1" x14ac:dyDescent="0.2">
      <c r="A33" s="28"/>
      <c r="B33" s="23"/>
      <c r="C33" s="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9.75" customHeight="1" x14ac:dyDescent="0.2">
      <c r="A34" s="28"/>
      <c r="B34" s="23"/>
      <c r="C34" s="8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9.75" customHeight="1" x14ac:dyDescent="0.2">
      <c r="A35" s="28"/>
      <c r="B35" s="23"/>
      <c r="C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9.75" customHeight="1" x14ac:dyDescent="0.2">
      <c r="A36" s="28"/>
      <c r="B36" s="23"/>
      <c r="C36" s="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9.75" customHeight="1" x14ac:dyDescent="0.2">
      <c r="A37" s="30"/>
      <c r="B37" s="30"/>
      <c r="C37" s="10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9.75" customHeight="1" x14ac:dyDescent="0.2">
      <c r="A38" s="25"/>
      <c r="B38" s="25"/>
      <c r="C38" s="2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9.75" customHeight="1" x14ac:dyDescent="0.2">
      <c r="A39" s="27" t="s">
        <v>22</v>
      </c>
      <c r="B39" s="27"/>
      <c r="C39" s="1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9.75" customHeight="1" x14ac:dyDescent="0.2">
      <c r="A40" s="27"/>
      <c r="B40" s="27"/>
      <c r="C40" s="1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9.75" customHeight="1" x14ac:dyDescent="0.2">
      <c r="A41" s="14" t="s">
        <v>6</v>
      </c>
      <c r="B41" s="14" t="s">
        <v>7</v>
      </c>
      <c r="C41" s="24"/>
      <c r="D41" s="15"/>
      <c r="E41" s="1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9.75" customHeight="1" x14ac:dyDescent="0.2">
      <c r="A42" s="31" t="s">
        <v>8</v>
      </c>
      <c r="B42" s="32">
        <v>42709</v>
      </c>
      <c r="C42" s="33"/>
      <c r="D42" s="34" t="s">
        <v>2</v>
      </c>
      <c r="E42" s="35">
        <f>B42+B49+B44</f>
        <v>48738</v>
      </c>
      <c r="F42" s="36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9.75" customHeight="1" x14ac:dyDescent="0.2">
      <c r="A43" s="31" t="s">
        <v>9</v>
      </c>
      <c r="B43" s="32">
        <v>39936</v>
      </c>
      <c r="C43" s="33"/>
      <c r="D43" s="34" t="s">
        <v>3</v>
      </c>
      <c r="E43" s="35">
        <f>B43</f>
        <v>39936</v>
      </c>
      <c r="F43" s="36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9.75" customHeight="1" x14ac:dyDescent="0.2">
      <c r="A44" s="31" t="s">
        <v>10</v>
      </c>
      <c r="B44" s="32">
        <v>440</v>
      </c>
      <c r="C44" s="33"/>
      <c r="D44" s="34" t="s">
        <v>4</v>
      </c>
      <c r="E44" s="35">
        <f>B45+B46+B47+B48</f>
        <v>22887</v>
      </c>
      <c r="F44" s="36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9.75" customHeight="1" x14ac:dyDescent="0.2">
      <c r="A45" s="31" t="s">
        <v>11</v>
      </c>
      <c r="B45" s="32">
        <v>9991</v>
      </c>
      <c r="C45" s="33"/>
      <c r="D45" s="34"/>
      <c r="E45" s="34"/>
      <c r="F45" s="36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9.75" customHeight="1" x14ac:dyDescent="0.2">
      <c r="A46" s="31" t="s">
        <v>12</v>
      </c>
      <c r="B46" s="32">
        <v>10370</v>
      </c>
      <c r="C46" s="54" t="s">
        <v>29</v>
      </c>
      <c r="D46" s="55"/>
      <c r="E46" s="34"/>
      <c r="F46" s="36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9.75" customHeight="1" x14ac:dyDescent="0.2">
      <c r="A47" s="31" t="s">
        <v>5</v>
      </c>
      <c r="B47" s="32">
        <v>2406</v>
      </c>
      <c r="C47" s="33"/>
      <c r="D47" s="34" t="s">
        <v>0</v>
      </c>
      <c r="E47" s="35">
        <v>13006487</v>
      </c>
      <c r="F47" s="36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9.75" customHeight="1" x14ac:dyDescent="0.2">
      <c r="A48" s="31" t="s">
        <v>13</v>
      </c>
      <c r="B48" s="32">
        <v>120</v>
      </c>
      <c r="C48" s="33"/>
      <c r="D48" s="34" t="s">
        <v>28</v>
      </c>
      <c r="E48" s="35">
        <v>3305313</v>
      </c>
      <c r="F48" s="36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9.75" customHeight="1" x14ac:dyDescent="0.2">
      <c r="A49" s="31" t="s">
        <v>14</v>
      </c>
      <c r="B49" s="32">
        <v>5589</v>
      </c>
      <c r="C49" s="33"/>
      <c r="D49" s="34" t="s">
        <v>24</v>
      </c>
      <c r="E49" s="35">
        <f>5250.5*1000</f>
        <v>5250500</v>
      </c>
      <c r="F49" s="36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9.75" customHeight="1" x14ac:dyDescent="0.2">
      <c r="A50" s="31" t="s">
        <v>15</v>
      </c>
      <c r="B50" s="32">
        <v>7552</v>
      </c>
      <c r="C50" s="33"/>
      <c r="D50" s="34" t="s">
        <v>4</v>
      </c>
      <c r="E50" s="53">
        <f>E49-1045000</f>
        <v>4205500</v>
      </c>
      <c r="F50" s="3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9.75" customHeight="1" x14ac:dyDescent="0.2">
      <c r="A51" s="37" t="s">
        <v>16</v>
      </c>
      <c r="B51" s="38">
        <f>SUM(B42:B50)</f>
        <v>119113</v>
      </c>
      <c r="C51" s="33"/>
      <c r="D51" s="34"/>
      <c r="F51" s="36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9.75" customHeight="1" x14ac:dyDescent="0.2">
      <c r="A52" s="39"/>
      <c r="B52" s="39"/>
      <c r="C52" s="39"/>
      <c r="D52" s="34"/>
      <c r="E52" s="34"/>
      <c r="F52" s="3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9.75" customHeight="1" x14ac:dyDescent="0.2">
      <c r="A53" s="40"/>
      <c r="B53" s="40"/>
      <c r="C53" s="41"/>
      <c r="D53" s="34"/>
      <c r="E53" s="34"/>
      <c r="F53" s="36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9.75" customHeight="1" x14ac:dyDescent="0.2">
      <c r="A54" s="42"/>
      <c r="B54" s="42"/>
      <c r="C54" s="42"/>
      <c r="D54" s="34"/>
      <c r="E54" s="34"/>
      <c r="F54" s="36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9.75" customHeight="1" x14ac:dyDescent="0.2">
      <c r="A55" s="43"/>
      <c r="B55" s="44"/>
      <c r="C55" s="51"/>
      <c r="D55" s="34" t="s">
        <v>0</v>
      </c>
      <c r="E55" s="45">
        <f>E42/E47</f>
        <v>3.7472070667506144E-3</v>
      </c>
      <c r="F55" s="36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9.75" customHeight="1" x14ac:dyDescent="0.2">
      <c r="A56" s="46"/>
      <c r="B56" s="47"/>
      <c r="C56" s="51"/>
      <c r="D56" s="34" t="s">
        <v>4</v>
      </c>
      <c r="E56" s="45">
        <f>E44/E50</f>
        <v>5.442159077398645E-3</v>
      </c>
      <c r="F56" s="36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9.75" customHeight="1" x14ac:dyDescent="0.2">
      <c r="A57" s="46"/>
      <c r="B57" s="47"/>
      <c r="C57" s="51"/>
      <c r="D57" s="34" t="s">
        <v>1</v>
      </c>
      <c r="E57" s="45">
        <f>E43/E48</f>
        <v>1.2082365573245256E-2</v>
      </c>
      <c r="F57" s="36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9.75" customHeight="1" x14ac:dyDescent="0.2">
      <c r="A58" s="46"/>
      <c r="B58" s="47"/>
      <c r="C58" s="51"/>
      <c r="D58" s="36"/>
      <c r="E58" s="36"/>
      <c r="F58" s="3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9.75" customHeight="1" x14ac:dyDescent="0.2">
      <c r="A59" s="48"/>
      <c r="B59" s="49"/>
      <c r="C59" s="51"/>
      <c r="D59" s="36"/>
      <c r="E59" s="36"/>
      <c r="F59" s="3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9.75" customHeight="1" x14ac:dyDescent="0.2">
      <c r="A60" s="39"/>
      <c r="B60" s="39"/>
      <c r="C60" s="39"/>
      <c r="D60" s="36"/>
      <c r="E60" s="36"/>
      <c r="F60" s="3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9.75" customHeight="1" x14ac:dyDescent="0.2">
      <c r="A61" s="40"/>
      <c r="B61" s="40"/>
      <c r="C61" s="41"/>
      <c r="D61" s="36"/>
      <c r="E61" s="36"/>
      <c r="F61" s="3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9.75" customHeight="1" x14ac:dyDescent="0.2">
      <c r="A62" s="50"/>
      <c r="B62" s="50"/>
      <c r="C62" s="50"/>
      <c r="D62" s="36"/>
      <c r="E62" s="36"/>
      <c r="F62" s="3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9.75" customHeight="1" x14ac:dyDescent="0.2">
      <c r="A63" s="43"/>
      <c r="B63" s="44"/>
      <c r="C63" s="51"/>
      <c r="D63" s="34" t="s">
        <v>2</v>
      </c>
      <c r="E63" s="52">
        <f>E55</f>
        <v>3.7472070667506144E-3</v>
      </c>
      <c r="F63" s="3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9.75" customHeight="1" x14ac:dyDescent="0.2">
      <c r="A64" s="46"/>
      <c r="B64" s="47"/>
      <c r="C64" s="51"/>
      <c r="D64" s="34" t="s">
        <v>4</v>
      </c>
      <c r="E64" s="52">
        <f t="shared" ref="E64:E65" si="0">E56</f>
        <v>5.442159077398645E-3</v>
      </c>
      <c r="F64" s="3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9.75" customHeight="1" x14ac:dyDescent="0.2">
      <c r="A65" s="46"/>
      <c r="B65" s="47"/>
      <c r="C65" s="51"/>
      <c r="D65" s="34" t="s">
        <v>3</v>
      </c>
      <c r="E65" s="52">
        <f t="shared" si="0"/>
        <v>1.2082365573245256E-2</v>
      </c>
      <c r="F65" s="36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9.75" customHeight="1" x14ac:dyDescent="0.2">
      <c r="A66" s="48"/>
      <c r="B66" s="49"/>
      <c r="C66" s="51"/>
      <c r="D66" s="36"/>
      <c r="E66" s="36"/>
      <c r="F66" s="36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9.75" customHeight="1" x14ac:dyDescent="0.2">
      <c r="A67" s="39"/>
      <c r="B67" s="39"/>
      <c r="C67" s="39"/>
      <c r="D67" s="36"/>
      <c r="E67" s="36"/>
      <c r="F67" s="36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9.75" customHeight="1" x14ac:dyDescent="0.2">
      <c r="A68" s="40"/>
      <c r="B68" s="40"/>
      <c r="C68" s="41"/>
      <c r="D68" s="36"/>
      <c r="E68" s="36"/>
      <c r="F68" s="36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9.75" customHeight="1" x14ac:dyDescent="0.2">
      <c r="A69" s="50"/>
      <c r="B69" s="50"/>
      <c r="C69" s="50"/>
      <c r="D69" s="36"/>
      <c r="E69" s="36"/>
      <c r="F69" s="36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9.75" customHeight="1" x14ac:dyDescent="0.2">
      <c r="A70" s="43"/>
      <c r="B70" s="44"/>
      <c r="C70" s="51"/>
      <c r="D70" s="36"/>
      <c r="E70" s="36"/>
      <c r="F70" s="36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9.75" customHeight="1" x14ac:dyDescent="0.2">
      <c r="A71" s="46"/>
      <c r="B71" s="47"/>
      <c r="C71" s="51"/>
      <c r="D71" s="36"/>
      <c r="E71" s="36"/>
      <c r="F71" s="36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9.75" customHeight="1" x14ac:dyDescent="0.2">
      <c r="A72" s="46"/>
      <c r="B72" s="47"/>
      <c r="C72" s="51"/>
      <c r="D72" s="36"/>
      <c r="E72" s="36"/>
      <c r="F72" s="36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9.75" customHeight="1" x14ac:dyDescent="0.2">
      <c r="A73" s="48"/>
      <c r="B73" s="49"/>
      <c r="C73" s="51"/>
      <c r="D73" s="36"/>
      <c r="E73" s="36"/>
      <c r="F73" s="36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9.75" customHeight="1" x14ac:dyDescent="0.2">
      <c r="A74" s="36"/>
      <c r="B74" s="36"/>
      <c r="C74" s="36"/>
      <c r="D74" s="36"/>
      <c r="E74" s="36"/>
      <c r="F74" s="36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9.75" customHeight="1" x14ac:dyDescent="0.2">
      <c r="A75" s="36"/>
      <c r="B75" s="36"/>
      <c r="C75" s="36"/>
      <c r="D75" s="36"/>
      <c r="E75" s="36"/>
      <c r="F75" s="36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9.75" customHeight="1" x14ac:dyDescent="0.2">
      <c r="A76" s="36"/>
      <c r="B76" s="36"/>
      <c r="C76" s="36"/>
      <c r="D76" s="36"/>
      <c r="E76" s="16">
        <v>3478871</v>
      </c>
      <c r="F76" s="16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9.75" customHeight="1" x14ac:dyDescent="0.2">
      <c r="A77" s="36"/>
      <c r="B77" s="36"/>
      <c r="C77" s="36"/>
      <c r="D77" s="36"/>
      <c r="E77" s="16">
        <v>173558</v>
      </c>
      <c r="F77" s="1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9.75" customHeight="1" x14ac:dyDescent="0.2">
      <c r="A78" s="36"/>
      <c r="B78" s="36"/>
      <c r="C78" s="36"/>
      <c r="D78" s="36"/>
      <c r="E78" s="16">
        <f>E76-E77</f>
        <v>3305313</v>
      </c>
      <c r="F78" s="16">
        <f>E78/1000</f>
        <v>3305.3130000000001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9.75" customHeight="1" x14ac:dyDescent="0.2"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9.75" customHeight="1" x14ac:dyDescent="0.2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7:22" ht="9.75" customHeight="1" x14ac:dyDescent="0.2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7:22" ht="13.5" customHeight="1" x14ac:dyDescent="0.2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7:22" ht="13.5" customHeight="1" x14ac:dyDescent="0.2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7:22" ht="13.5" customHeight="1" x14ac:dyDescent="0.2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7:22" ht="13.5" customHeight="1" x14ac:dyDescent="0.2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7:22" ht="13.5" customHeight="1" x14ac:dyDescent="0.2"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7:22" ht="13.5" customHeight="1" x14ac:dyDescent="0.2"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7:22" ht="13.5" customHeight="1" x14ac:dyDescent="0.2"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7:22" ht="13.5" customHeight="1" x14ac:dyDescent="0.2"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7:22" ht="13.5" customHeight="1" x14ac:dyDescent="0.2"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7:22" ht="13.5" customHeight="1" x14ac:dyDescent="0.2"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7:22" ht="13.5" customHeight="1" x14ac:dyDescent="0.2"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7:22" ht="13.5" customHeight="1" x14ac:dyDescent="0.2"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7:22" ht="13.5" customHeight="1" x14ac:dyDescent="0.2"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7:22" ht="13.5" customHeight="1" x14ac:dyDescent="0.2"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7:22" ht="13.5" customHeight="1" x14ac:dyDescent="0.2"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7:22" ht="13.5" customHeight="1" x14ac:dyDescent="0.2"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7:22" ht="13.5" customHeight="1" x14ac:dyDescent="0.2"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7:22" ht="13.5" customHeight="1" x14ac:dyDescent="0.2"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7:22" ht="13.5" customHeight="1" x14ac:dyDescent="0.2"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7:22" ht="13.5" customHeight="1" x14ac:dyDescent="0.2"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7:22" ht="13.5" customHeight="1" x14ac:dyDescent="0.2"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7:22" ht="13.5" customHeight="1" x14ac:dyDescent="0.2"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7:22" ht="13.5" customHeight="1" x14ac:dyDescent="0.2"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7:22" ht="13.5" customHeight="1" x14ac:dyDescent="0.2"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7:22" ht="13.5" customHeight="1" x14ac:dyDescent="0.2"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7:22" ht="13.5" customHeight="1" x14ac:dyDescent="0.2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7:22" ht="13.5" customHeight="1" x14ac:dyDescent="0.2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7:22" ht="9.75" customHeight="1" x14ac:dyDescent="0.2"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7:22" ht="9.75" customHeight="1" x14ac:dyDescent="0.2"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7:22" ht="13.5" customHeight="1" x14ac:dyDescent="0.2">
      <c r="G111" s="1"/>
      <c r="H111" s="1"/>
      <c r="I111" s="1"/>
      <c r="J111" s="18" t="s">
        <v>6</v>
      </c>
      <c r="K111" s="17"/>
      <c r="L111" s="17"/>
      <c r="M111" s="17"/>
      <c r="N111" s="19" t="s">
        <v>7</v>
      </c>
      <c r="O111" s="2"/>
      <c r="P111" s="2"/>
      <c r="Q111" s="2"/>
      <c r="R111" s="2"/>
      <c r="S111" s="2"/>
      <c r="T111" s="2"/>
      <c r="U111" s="1"/>
      <c r="V111" s="1"/>
    </row>
    <row r="112" spans="7:22" ht="13.5" customHeight="1" x14ac:dyDescent="0.2">
      <c r="G112" s="1"/>
      <c r="H112" s="1"/>
      <c r="I112" s="1"/>
      <c r="J112" s="17" t="s">
        <v>8</v>
      </c>
      <c r="K112" s="17"/>
      <c r="L112" s="17"/>
      <c r="M112" s="17"/>
      <c r="N112" s="20">
        <v>42709</v>
      </c>
      <c r="O112" s="2"/>
      <c r="P112" s="18" t="s">
        <v>30</v>
      </c>
      <c r="Q112" s="2"/>
      <c r="R112" s="2"/>
      <c r="S112" s="2"/>
      <c r="T112" s="2"/>
      <c r="U112" s="1"/>
      <c r="V112" s="1"/>
    </row>
    <row r="113" spans="7:22" ht="13.5" customHeight="1" x14ac:dyDescent="0.2">
      <c r="G113" s="1"/>
      <c r="H113" s="1"/>
      <c r="I113" s="1"/>
      <c r="J113" s="17" t="s">
        <v>9</v>
      </c>
      <c r="K113" s="17"/>
      <c r="L113" s="17"/>
      <c r="M113" s="17"/>
      <c r="N113" s="20">
        <v>39936</v>
      </c>
      <c r="O113" s="2"/>
      <c r="P113" s="17" t="s">
        <v>17</v>
      </c>
      <c r="Q113" s="2"/>
      <c r="R113" s="2"/>
      <c r="S113" s="2"/>
      <c r="T113" s="20">
        <v>13006487</v>
      </c>
      <c r="U113" s="1"/>
      <c r="V113" s="1"/>
    </row>
    <row r="114" spans="7:22" ht="13.5" customHeight="1" x14ac:dyDescent="0.2">
      <c r="G114" s="1"/>
      <c r="H114" s="1"/>
      <c r="I114" s="1"/>
      <c r="J114" s="17" t="s">
        <v>10</v>
      </c>
      <c r="K114" s="17"/>
      <c r="L114" s="17"/>
      <c r="M114" s="17"/>
      <c r="N114" s="20">
        <v>440</v>
      </c>
      <c r="O114" s="2"/>
      <c r="P114" s="17" t="s">
        <v>18</v>
      </c>
      <c r="Q114" s="2"/>
      <c r="R114" s="2"/>
      <c r="S114" s="2"/>
      <c r="T114" s="20">
        <v>3305313</v>
      </c>
      <c r="U114" s="1"/>
      <c r="V114" s="1"/>
    </row>
    <row r="115" spans="7:22" ht="13.5" customHeight="1" x14ac:dyDescent="0.2">
      <c r="G115" s="1"/>
      <c r="H115" s="1"/>
      <c r="I115" s="1"/>
      <c r="J115" s="17" t="s">
        <v>11</v>
      </c>
      <c r="K115" s="17"/>
      <c r="L115" s="17"/>
      <c r="M115" s="17"/>
      <c r="N115" s="20">
        <v>9991</v>
      </c>
      <c r="O115" s="2"/>
      <c r="P115" s="17" t="s">
        <v>4</v>
      </c>
      <c r="Q115" s="2"/>
      <c r="R115" s="2"/>
      <c r="S115" s="2"/>
      <c r="T115" s="20">
        <v>4205500</v>
      </c>
      <c r="U115" s="1"/>
      <c r="V115" s="1"/>
    </row>
    <row r="116" spans="7:22" ht="13.5" customHeight="1" x14ac:dyDescent="0.2">
      <c r="G116" s="1"/>
      <c r="H116" s="1"/>
      <c r="I116" s="1"/>
      <c r="J116" s="17" t="s">
        <v>12</v>
      </c>
      <c r="K116" s="17"/>
      <c r="L116" s="17"/>
      <c r="M116" s="17"/>
      <c r="N116" s="20">
        <v>10370</v>
      </c>
      <c r="O116" s="2"/>
      <c r="P116" s="18" t="s">
        <v>16</v>
      </c>
      <c r="Q116" s="4"/>
      <c r="R116" s="4"/>
      <c r="S116" s="4"/>
      <c r="T116" s="21">
        <f>SUM(T113:T115)</f>
        <v>20517300</v>
      </c>
      <c r="U116" s="1"/>
      <c r="V116" s="1"/>
    </row>
    <row r="117" spans="7:22" ht="13.5" customHeight="1" x14ac:dyDescent="0.2">
      <c r="G117" s="1"/>
      <c r="H117" s="1"/>
      <c r="I117" s="1"/>
      <c r="J117" s="17" t="s">
        <v>5</v>
      </c>
      <c r="K117" s="17"/>
      <c r="L117" s="17"/>
      <c r="M117" s="17"/>
      <c r="N117" s="20">
        <v>2406</v>
      </c>
      <c r="O117" s="2"/>
      <c r="P117" s="2"/>
      <c r="Q117" s="2"/>
      <c r="R117" s="2"/>
      <c r="S117" s="2"/>
      <c r="T117" s="2"/>
      <c r="U117" s="2"/>
      <c r="V117" s="1"/>
    </row>
    <row r="118" spans="7:22" ht="13.5" customHeight="1" x14ac:dyDescent="0.2">
      <c r="G118" s="1"/>
      <c r="H118" s="1"/>
      <c r="I118" s="1"/>
      <c r="J118" s="17" t="s">
        <v>13</v>
      </c>
      <c r="K118" s="17"/>
      <c r="L118" s="17"/>
      <c r="M118" s="17"/>
      <c r="N118" s="20">
        <v>120</v>
      </c>
      <c r="O118" s="2"/>
      <c r="P118" s="5" t="s">
        <v>26</v>
      </c>
      <c r="Q118" s="5"/>
      <c r="R118" s="5"/>
      <c r="S118" s="5"/>
      <c r="T118" s="5"/>
      <c r="U118" s="5"/>
      <c r="V118" s="5"/>
    </row>
    <row r="119" spans="7:22" ht="13.5" customHeight="1" x14ac:dyDescent="0.2">
      <c r="G119" s="1"/>
      <c r="H119" s="1"/>
      <c r="I119" s="1"/>
      <c r="J119" s="17" t="s">
        <v>14</v>
      </c>
      <c r="K119" s="17"/>
      <c r="L119" s="17"/>
      <c r="M119" s="17"/>
      <c r="N119" s="20">
        <v>5589</v>
      </c>
      <c r="O119" s="2"/>
      <c r="P119" s="11" t="s">
        <v>20</v>
      </c>
      <c r="Q119" s="5"/>
      <c r="R119" s="5"/>
      <c r="S119" s="5"/>
      <c r="T119" s="5"/>
      <c r="U119" s="5"/>
      <c r="V119" s="5"/>
    </row>
    <row r="120" spans="7:22" ht="13.5" customHeight="1" x14ac:dyDescent="0.2">
      <c r="G120" s="1"/>
      <c r="H120" s="1"/>
      <c r="I120" s="1"/>
      <c r="J120" s="17" t="s">
        <v>15</v>
      </c>
      <c r="K120" s="17"/>
      <c r="L120" s="17"/>
      <c r="M120" s="17"/>
      <c r="N120" s="20">
        <v>7552</v>
      </c>
      <c r="O120" s="2"/>
      <c r="P120" s="11" t="s">
        <v>21</v>
      </c>
      <c r="Q120" s="5"/>
      <c r="R120" s="5"/>
      <c r="S120" s="5"/>
      <c r="T120" s="5"/>
      <c r="U120" s="5"/>
      <c r="V120" s="5"/>
    </row>
    <row r="121" spans="7:22" s="6" customFormat="1" ht="13.5" customHeight="1" x14ac:dyDescent="0.2">
      <c r="G121" s="1"/>
      <c r="H121" s="1"/>
      <c r="I121" s="1"/>
      <c r="J121" s="18" t="s">
        <v>16</v>
      </c>
      <c r="K121" s="18"/>
      <c r="L121" s="18"/>
      <c r="M121" s="18"/>
      <c r="N121" s="22">
        <f>SUM(N112:N120)</f>
        <v>119113</v>
      </c>
      <c r="O121" s="2"/>
      <c r="P121" s="11" t="s">
        <v>25</v>
      </c>
      <c r="Q121" s="5"/>
      <c r="R121" s="5"/>
      <c r="S121" s="5"/>
      <c r="T121" s="5"/>
      <c r="U121" s="5"/>
      <c r="V121" s="5"/>
    </row>
    <row r="122" spans="7:22" s="6" customFormat="1" ht="16.5" customHeight="1" x14ac:dyDescent="0.2">
      <c r="G122" s="1"/>
      <c r="H122" s="1"/>
      <c r="I122" s="1"/>
      <c r="J122" s="2"/>
      <c r="K122" s="2"/>
      <c r="L122" s="2"/>
      <c r="M122" s="2"/>
      <c r="N122" s="3"/>
      <c r="O122" s="2"/>
      <c r="P122" s="11"/>
      <c r="Q122" s="5"/>
      <c r="R122" s="5"/>
      <c r="S122" s="5"/>
      <c r="T122" s="26" t="s">
        <v>19</v>
      </c>
      <c r="U122" s="26"/>
      <c r="V122" s="26"/>
    </row>
    <row r="123" spans="7:22" s="6" customFormat="1" x14ac:dyDescent="0.2"/>
    <row r="124" spans="7:22" s="6" customFormat="1" x14ac:dyDescent="0.2"/>
    <row r="125" spans="7:22" s="6" customFormat="1" x14ac:dyDescent="0.2"/>
    <row r="126" spans="7:22" s="6" customFormat="1" x14ac:dyDescent="0.2"/>
    <row r="127" spans="7:22" s="6" customFormat="1" x14ac:dyDescent="0.2"/>
    <row r="128" spans="7:22" s="6" customFormat="1" x14ac:dyDescent="0.2"/>
    <row r="129" s="6" customFormat="1" x14ac:dyDescent="0.2"/>
    <row r="130" s="6" customFormat="1" x14ac:dyDescent="0.2"/>
    <row r="131" s="6" customFormat="1" x14ac:dyDescent="0.2"/>
    <row r="132" s="6" customFormat="1" x14ac:dyDescent="0.2"/>
    <row r="133" s="6" customFormat="1" x14ac:dyDescent="0.2"/>
    <row r="134" s="6" customFormat="1" x14ac:dyDescent="0.2"/>
    <row r="135" s="6" customFormat="1" x14ac:dyDescent="0.2"/>
    <row r="136" s="6" customFormat="1" x14ac:dyDescent="0.2"/>
    <row r="137" s="6" customFormat="1" x14ac:dyDescent="0.2"/>
    <row r="138" s="6" customFormat="1" x14ac:dyDescent="0.2"/>
    <row r="139" s="6" customFormat="1" x14ac:dyDescent="0.2"/>
    <row r="140" s="6" customFormat="1" x14ac:dyDescent="0.2"/>
    <row r="141" s="6" customFormat="1" x14ac:dyDescent="0.2"/>
    <row r="142" s="6" customFormat="1" x14ac:dyDescent="0.2"/>
    <row r="143" s="6" customFormat="1" x14ac:dyDescent="0.2"/>
    <row r="144" s="6" customFormat="1" x14ac:dyDescent="0.2"/>
    <row r="145" s="6" customFormat="1" x14ac:dyDescent="0.2"/>
    <row r="146" s="6" customFormat="1" x14ac:dyDescent="0.2"/>
    <row r="147" s="6" customFormat="1" x14ac:dyDescent="0.2"/>
    <row r="148" s="6" customFormat="1" x14ac:dyDescent="0.2"/>
    <row r="149" s="6" customFormat="1" x14ac:dyDescent="0.2"/>
    <row r="150" s="6" customFormat="1" x14ac:dyDescent="0.2"/>
    <row r="151" s="6" customFormat="1" x14ac:dyDescent="0.2"/>
    <row r="152" s="6" customFormat="1" x14ac:dyDescent="0.2"/>
    <row r="153" s="6" customFormat="1" x14ac:dyDescent="0.2"/>
    <row r="154" s="6" customFormat="1" x14ac:dyDescent="0.2"/>
    <row r="155" s="6" customFormat="1" x14ac:dyDescent="0.2"/>
    <row r="156" s="6" customFormat="1" x14ac:dyDescent="0.2"/>
    <row r="157" s="6" customFormat="1" x14ac:dyDescent="0.2"/>
    <row r="158" s="6" customFormat="1" x14ac:dyDescent="0.2"/>
    <row r="159" s="6" customFormat="1" x14ac:dyDescent="0.2"/>
    <row r="160" s="6" customFormat="1" x14ac:dyDescent="0.2"/>
    <row r="161" s="6" customFormat="1" x14ac:dyDescent="0.2"/>
    <row r="162" s="6" customFormat="1" x14ac:dyDescent="0.2"/>
    <row r="163" s="6" customFormat="1" x14ac:dyDescent="0.2"/>
    <row r="164" s="6" customFormat="1" x14ac:dyDescent="0.2"/>
    <row r="165" s="6" customFormat="1" x14ac:dyDescent="0.2"/>
    <row r="166" s="6" customFormat="1" x14ac:dyDescent="0.2"/>
    <row r="167" s="6" customFormat="1" x14ac:dyDescent="0.2"/>
    <row r="168" s="6" customFormat="1" x14ac:dyDescent="0.2"/>
    <row r="169" s="6" customFormat="1" x14ac:dyDescent="0.2"/>
    <row r="170" s="6" customFormat="1" x14ac:dyDescent="0.2"/>
    <row r="171" s="6" customFormat="1" x14ac:dyDescent="0.2"/>
    <row r="172" s="6" customFormat="1" x14ac:dyDescent="0.2"/>
    <row r="173" s="6" customFormat="1" x14ac:dyDescent="0.2"/>
    <row r="174" s="6" customFormat="1" x14ac:dyDescent="0.2"/>
    <row r="175" s="6" customFormat="1" x14ac:dyDescent="0.2"/>
    <row r="176" s="6" customFormat="1" x14ac:dyDescent="0.2"/>
    <row r="177" s="6" customFormat="1" x14ac:dyDescent="0.2"/>
    <row r="178" s="6" customFormat="1" x14ac:dyDescent="0.2"/>
    <row r="179" s="6" customFormat="1" x14ac:dyDescent="0.2"/>
    <row r="180" s="6" customFormat="1" x14ac:dyDescent="0.2"/>
    <row r="181" s="6" customFormat="1" x14ac:dyDescent="0.2"/>
    <row r="182" s="6" customFormat="1" x14ac:dyDescent="0.2"/>
    <row r="183" s="6" customFormat="1" x14ac:dyDescent="0.2"/>
    <row r="184" s="6" customFormat="1" x14ac:dyDescent="0.2"/>
    <row r="185" s="6" customFormat="1" x14ac:dyDescent="0.2"/>
    <row r="186" s="6" customFormat="1" x14ac:dyDescent="0.2"/>
    <row r="187" s="6" customFormat="1" x14ac:dyDescent="0.2"/>
    <row r="188" s="6" customFormat="1" x14ac:dyDescent="0.2"/>
    <row r="189" s="6" customFormat="1" x14ac:dyDescent="0.2"/>
    <row r="190" s="6" customFormat="1" x14ac:dyDescent="0.2"/>
    <row r="191" s="6" customFormat="1" x14ac:dyDescent="0.2"/>
    <row r="192" s="6" customFormat="1" x14ac:dyDescent="0.2"/>
    <row r="193" s="6" customFormat="1" x14ac:dyDescent="0.2"/>
    <row r="194" s="6" customFormat="1" x14ac:dyDescent="0.2"/>
    <row r="195" s="6" customFormat="1" x14ac:dyDescent="0.2"/>
    <row r="196" s="6" customFormat="1" x14ac:dyDescent="0.2"/>
    <row r="197" s="6" customFormat="1" x14ac:dyDescent="0.2"/>
    <row r="198" s="6" customFormat="1" x14ac:dyDescent="0.2"/>
    <row r="199" s="6" customFormat="1" x14ac:dyDescent="0.2"/>
    <row r="200" s="6" customFormat="1" x14ac:dyDescent="0.2"/>
    <row r="201" s="6" customFormat="1" x14ac:dyDescent="0.2"/>
    <row r="202" s="6" customFormat="1" x14ac:dyDescent="0.2"/>
    <row r="203" s="6" customFormat="1" x14ac:dyDescent="0.2"/>
    <row r="204" s="6" customFormat="1" x14ac:dyDescent="0.2"/>
    <row r="205" s="6" customFormat="1" x14ac:dyDescent="0.2"/>
    <row r="206" s="6" customFormat="1" x14ac:dyDescent="0.2"/>
    <row r="207" s="6" customFormat="1" x14ac:dyDescent="0.2"/>
    <row r="208" s="6" customFormat="1" x14ac:dyDescent="0.2"/>
    <row r="209" s="6" customFormat="1" x14ac:dyDescent="0.2"/>
    <row r="210" s="6" customFormat="1" x14ac:dyDescent="0.2"/>
    <row r="211" s="6" customFormat="1" x14ac:dyDescent="0.2"/>
    <row r="212" s="6" customFormat="1" x14ac:dyDescent="0.2"/>
    <row r="213" s="6" customFormat="1" x14ac:dyDescent="0.2"/>
    <row r="214" s="6" customFormat="1" x14ac:dyDescent="0.2"/>
    <row r="215" s="6" customFormat="1" x14ac:dyDescent="0.2"/>
    <row r="216" s="6" customFormat="1" x14ac:dyDescent="0.2"/>
    <row r="217" s="6" customFormat="1" x14ac:dyDescent="0.2"/>
    <row r="218" s="6" customFormat="1" x14ac:dyDescent="0.2"/>
    <row r="219" s="6" customFormat="1" x14ac:dyDescent="0.2"/>
    <row r="220" s="6" customFormat="1" x14ac:dyDescent="0.2"/>
    <row r="221" s="6" customFormat="1" x14ac:dyDescent="0.2"/>
    <row r="222" s="6" customFormat="1" x14ac:dyDescent="0.2"/>
    <row r="223" s="6" customFormat="1" x14ac:dyDescent="0.2"/>
    <row r="224" s="6" customFormat="1" x14ac:dyDescent="0.2"/>
    <row r="225" s="6" customFormat="1" x14ac:dyDescent="0.2"/>
    <row r="226" s="6" customFormat="1" x14ac:dyDescent="0.2"/>
    <row r="227" s="6" customFormat="1" x14ac:dyDescent="0.2"/>
    <row r="228" s="6" customFormat="1" x14ac:dyDescent="0.2"/>
    <row r="229" s="6" customFormat="1" x14ac:dyDescent="0.2"/>
    <row r="230" s="6" customFormat="1" x14ac:dyDescent="0.2"/>
    <row r="231" s="6" customFormat="1" x14ac:dyDescent="0.2"/>
    <row r="232" s="6" customFormat="1" x14ac:dyDescent="0.2"/>
    <row r="233" s="6" customFormat="1" x14ac:dyDescent="0.2"/>
    <row r="234" s="6" customFormat="1" x14ac:dyDescent="0.2"/>
    <row r="235" s="6" customFormat="1" x14ac:dyDescent="0.2"/>
    <row r="236" s="6" customFormat="1" x14ac:dyDescent="0.2"/>
    <row r="237" s="6" customFormat="1" x14ac:dyDescent="0.2"/>
    <row r="238" s="6" customFormat="1" x14ac:dyDescent="0.2"/>
    <row r="239" s="6" customFormat="1" x14ac:dyDescent="0.2"/>
    <row r="240" s="6" customFormat="1" x14ac:dyDescent="0.2"/>
    <row r="241" s="6" customFormat="1" x14ac:dyDescent="0.2"/>
    <row r="242" s="6" customFormat="1" x14ac:dyDescent="0.2"/>
    <row r="243" s="6" customFormat="1" x14ac:dyDescent="0.2"/>
    <row r="244" s="6" customFormat="1" x14ac:dyDescent="0.2"/>
    <row r="245" s="6" customFormat="1" x14ac:dyDescent="0.2"/>
    <row r="246" s="6" customFormat="1" x14ac:dyDescent="0.2"/>
    <row r="247" s="6" customFormat="1" x14ac:dyDescent="0.2"/>
    <row r="248" s="6" customFormat="1" x14ac:dyDescent="0.2"/>
    <row r="249" s="6" customFormat="1" x14ac:dyDescent="0.2"/>
    <row r="250" s="6" customFormat="1" x14ac:dyDescent="0.2"/>
    <row r="251" s="6" customFormat="1" x14ac:dyDescent="0.2"/>
    <row r="252" s="6" customFormat="1" x14ac:dyDescent="0.2"/>
    <row r="253" s="6" customFormat="1" x14ac:dyDescent="0.2"/>
    <row r="254" s="6" customFormat="1" x14ac:dyDescent="0.2"/>
    <row r="255" s="6" customFormat="1" x14ac:dyDescent="0.2"/>
    <row r="256" s="6" customFormat="1" x14ac:dyDescent="0.2"/>
    <row r="257" s="6" customFormat="1" x14ac:dyDescent="0.2"/>
    <row r="258" s="6" customFormat="1" x14ac:dyDescent="0.2"/>
    <row r="259" s="6" customFormat="1" x14ac:dyDescent="0.2"/>
    <row r="260" s="6" customFormat="1" x14ac:dyDescent="0.2"/>
    <row r="261" s="6" customFormat="1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  <row r="267" s="6" customFormat="1" x14ac:dyDescent="0.2"/>
    <row r="268" s="6" customFormat="1" x14ac:dyDescent="0.2"/>
    <row r="269" s="6" customFormat="1" x14ac:dyDescent="0.2"/>
    <row r="270" s="6" customFormat="1" x14ac:dyDescent="0.2"/>
    <row r="271" s="6" customFormat="1" x14ac:dyDescent="0.2"/>
    <row r="272" s="6" customFormat="1" x14ac:dyDescent="0.2"/>
    <row r="273" s="6" customFormat="1" x14ac:dyDescent="0.2"/>
    <row r="274" s="6" customFormat="1" x14ac:dyDescent="0.2"/>
    <row r="275" s="6" customFormat="1" x14ac:dyDescent="0.2"/>
    <row r="276" s="6" customFormat="1" x14ac:dyDescent="0.2"/>
    <row r="277" s="6" customFormat="1" x14ac:dyDescent="0.2"/>
    <row r="278" s="6" customFormat="1" x14ac:dyDescent="0.2"/>
    <row r="279" s="6" customFormat="1" x14ac:dyDescent="0.2"/>
    <row r="280" s="6" customFormat="1" x14ac:dyDescent="0.2"/>
    <row r="281" s="6" customFormat="1" x14ac:dyDescent="0.2"/>
    <row r="282" s="6" customFormat="1" x14ac:dyDescent="0.2"/>
    <row r="283" s="6" customFormat="1" x14ac:dyDescent="0.2"/>
    <row r="284" s="6" customFormat="1" x14ac:dyDescent="0.2"/>
    <row r="285" s="6" customFormat="1" x14ac:dyDescent="0.2"/>
    <row r="286" s="6" customFormat="1" x14ac:dyDescent="0.2"/>
    <row r="287" s="6" customFormat="1" x14ac:dyDescent="0.2"/>
    <row r="288" s="6" customFormat="1" x14ac:dyDescent="0.2"/>
    <row r="289" s="6" customFormat="1" x14ac:dyDescent="0.2"/>
    <row r="290" s="6" customFormat="1" x14ac:dyDescent="0.2"/>
    <row r="291" s="6" customFormat="1" x14ac:dyDescent="0.2"/>
    <row r="292" s="6" customFormat="1" x14ac:dyDescent="0.2"/>
    <row r="293" s="6" customFormat="1" x14ac:dyDescent="0.2"/>
    <row r="294" s="6" customFormat="1" x14ac:dyDescent="0.2"/>
    <row r="295" s="6" customFormat="1" x14ac:dyDescent="0.2"/>
    <row r="296" s="6" customFormat="1" x14ac:dyDescent="0.2"/>
    <row r="297" s="6" customFormat="1" x14ac:dyDescent="0.2"/>
    <row r="298" s="6" customFormat="1" x14ac:dyDescent="0.2"/>
    <row r="299" s="6" customFormat="1" x14ac:dyDescent="0.2"/>
    <row r="300" s="6" customFormat="1" x14ac:dyDescent="0.2"/>
    <row r="301" s="6" customFormat="1" x14ac:dyDescent="0.2"/>
    <row r="302" s="6" customFormat="1" x14ac:dyDescent="0.2"/>
    <row r="303" s="6" customFormat="1" x14ac:dyDescent="0.2"/>
    <row r="304" s="6" customFormat="1" x14ac:dyDescent="0.2"/>
    <row r="305" s="6" customFormat="1" x14ac:dyDescent="0.2"/>
    <row r="306" s="6" customFormat="1" x14ac:dyDescent="0.2"/>
    <row r="307" s="6" customFormat="1" x14ac:dyDescent="0.2"/>
    <row r="308" s="6" customFormat="1" x14ac:dyDescent="0.2"/>
    <row r="309" s="6" customFormat="1" x14ac:dyDescent="0.2"/>
    <row r="310" s="6" customFormat="1" x14ac:dyDescent="0.2"/>
    <row r="311" s="6" customFormat="1" x14ac:dyDescent="0.2"/>
    <row r="312" s="6" customFormat="1" x14ac:dyDescent="0.2"/>
    <row r="313" s="6" customFormat="1" x14ac:dyDescent="0.2"/>
    <row r="314" s="6" customFormat="1" x14ac:dyDescent="0.2"/>
    <row r="315" s="6" customFormat="1" x14ac:dyDescent="0.2"/>
    <row r="316" s="6" customFormat="1" x14ac:dyDescent="0.2"/>
    <row r="317" s="6" customFormat="1" x14ac:dyDescent="0.2"/>
    <row r="318" s="6" customFormat="1" x14ac:dyDescent="0.2"/>
    <row r="319" s="6" customFormat="1" x14ac:dyDescent="0.2"/>
    <row r="320" s="6" customFormat="1" x14ac:dyDescent="0.2"/>
    <row r="321" s="6" customFormat="1" x14ac:dyDescent="0.2"/>
    <row r="322" s="6" customFormat="1" x14ac:dyDescent="0.2"/>
    <row r="323" s="6" customFormat="1" x14ac:dyDescent="0.2"/>
    <row r="324" s="6" customFormat="1" x14ac:dyDescent="0.2"/>
    <row r="325" s="6" customFormat="1" x14ac:dyDescent="0.2"/>
    <row r="326" s="6" customFormat="1" x14ac:dyDescent="0.2"/>
    <row r="327" s="6" customFormat="1" x14ac:dyDescent="0.2"/>
    <row r="328" s="6" customFormat="1" x14ac:dyDescent="0.2"/>
    <row r="329" s="6" customFormat="1" x14ac:dyDescent="0.2"/>
    <row r="330" s="6" customFormat="1" x14ac:dyDescent="0.2"/>
    <row r="331" s="6" customFormat="1" x14ac:dyDescent="0.2"/>
    <row r="332" s="6" customFormat="1" x14ac:dyDescent="0.2"/>
    <row r="333" s="6" customFormat="1" x14ac:dyDescent="0.2"/>
    <row r="334" s="6" customFormat="1" x14ac:dyDescent="0.2"/>
    <row r="335" s="6" customFormat="1" x14ac:dyDescent="0.2"/>
    <row r="336" s="6" customFormat="1" x14ac:dyDescent="0.2"/>
    <row r="337" s="6" customFormat="1" x14ac:dyDescent="0.2"/>
    <row r="338" s="6" customFormat="1" x14ac:dyDescent="0.2"/>
    <row r="339" s="6" customFormat="1" x14ac:dyDescent="0.2"/>
    <row r="340" s="6" customFormat="1" x14ac:dyDescent="0.2"/>
    <row r="341" s="6" customFormat="1" x14ac:dyDescent="0.2"/>
    <row r="342" s="6" customFormat="1" x14ac:dyDescent="0.2"/>
    <row r="343" s="6" customFormat="1" x14ac:dyDescent="0.2"/>
    <row r="344" s="6" customFormat="1" x14ac:dyDescent="0.2"/>
    <row r="345" s="6" customFormat="1" x14ac:dyDescent="0.2"/>
    <row r="346" s="6" customFormat="1" x14ac:dyDescent="0.2"/>
    <row r="347" s="6" customFormat="1" x14ac:dyDescent="0.2"/>
    <row r="348" s="6" customFormat="1" x14ac:dyDescent="0.2"/>
    <row r="349" s="6" customFormat="1" x14ac:dyDescent="0.2"/>
    <row r="350" s="6" customFormat="1" x14ac:dyDescent="0.2"/>
    <row r="351" s="6" customFormat="1" x14ac:dyDescent="0.2"/>
    <row r="352" s="6" customFormat="1" x14ac:dyDescent="0.2"/>
    <row r="353" s="6" customFormat="1" x14ac:dyDescent="0.2"/>
    <row r="354" s="6" customFormat="1" x14ac:dyDescent="0.2"/>
    <row r="355" s="6" customFormat="1" x14ac:dyDescent="0.2"/>
    <row r="356" s="6" customFormat="1" x14ac:dyDescent="0.2"/>
    <row r="357" s="6" customFormat="1" x14ac:dyDescent="0.2"/>
    <row r="358" s="6" customFormat="1" x14ac:dyDescent="0.2"/>
    <row r="359" s="6" customFormat="1" x14ac:dyDescent="0.2"/>
    <row r="360" s="6" customFormat="1" x14ac:dyDescent="0.2"/>
    <row r="361" s="6" customFormat="1" x14ac:dyDescent="0.2"/>
    <row r="362" s="6" customFormat="1" x14ac:dyDescent="0.2"/>
    <row r="363" s="6" customFormat="1" x14ac:dyDescent="0.2"/>
    <row r="364" s="6" customFormat="1" x14ac:dyDescent="0.2"/>
    <row r="365" s="6" customFormat="1" x14ac:dyDescent="0.2"/>
    <row r="366" s="6" customFormat="1" x14ac:dyDescent="0.2"/>
    <row r="367" s="6" customFormat="1" x14ac:dyDescent="0.2"/>
    <row r="368" s="6" customFormat="1" x14ac:dyDescent="0.2"/>
    <row r="369" s="6" customFormat="1" x14ac:dyDescent="0.2"/>
    <row r="370" s="6" customFormat="1" x14ac:dyDescent="0.2"/>
    <row r="371" s="6" customFormat="1" x14ac:dyDescent="0.2"/>
    <row r="372" s="6" customFormat="1" x14ac:dyDescent="0.2"/>
    <row r="373" s="6" customFormat="1" x14ac:dyDescent="0.2"/>
    <row r="374" s="6" customFormat="1" x14ac:dyDescent="0.2"/>
    <row r="375" s="6" customFormat="1" x14ac:dyDescent="0.2"/>
    <row r="376" s="6" customFormat="1" x14ac:dyDescent="0.2"/>
    <row r="377" s="6" customFormat="1" x14ac:dyDescent="0.2"/>
    <row r="378" s="6" customFormat="1" x14ac:dyDescent="0.2"/>
    <row r="379" s="6" customFormat="1" x14ac:dyDescent="0.2"/>
    <row r="380" s="6" customFormat="1" x14ac:dyDescent="0.2"/>
    <row r="381" s="6" customFormat="1" x14ac:dyDescent="0.2"/>
    <row r="382" s="6" customFormat="1" x14ac:dyDescent="0.2"/>
    <row r="383" s="6" customFormat="1" x14ac:dyDescent="0.2"/>
    <row r="384" s="6" customFormat="1" x14ac:dyDescent="0.2"/>
    <row r="385" s="6" customFormat="1" x14ac:dyDescent="0.2"/>
    <row r="386" s="6" customFormat="1" x14ac:dyDescent="0.2"/>
    <row r="387" s="6" customFormat="1" x14ac:dyDescent="0.2"/>
    <row r="388" s="6" customFormat="1" x14ac:dyDescent="0.2"/>
    <row r="389" s="6" customFormat="1" x14ac:dyDescent="0.2"/>
    <row r="390" s="6" customFormat="1" x14ac:dyDescent="0.2"/>
    <row r="391" s="6" customFormat="1" x14ac:dyDescent="0.2"/>
    <row r="392" s="6" customFormat="1" x14ac:dyDescent="0.2"/>
    <row r="393" s="6" customFormat="1" x14ac:dyDescent="0.2"/>
    <row r="394" s="6" customFormat="1" x14ac:dyDescent="0.2"/>
    <row r="395" s="6" customFormat="1" x14ac:dyDescent="0.2"/>
    <row r="396" s="6" customFormat="1" x14ac:dyDescent="0.2"/>
    <row r="397" s="6" customFormat="1" x14ac:dyDescent="0.2"/>
    <row r="398" s="6" customFormat="1" x14ac:dyDescent="0.2"/>
    <row r="399" s="6" customFormat="1" x14ac:dyDescent="0.2"/>
    <row r="400" s="6" customFormat="1" x14ac:dyDescent="0.2"/>
    <row r="401" s="6" customFormat="1" x14ac:dyDescent="0.2"/>
    <row r="402" s="6" customFormat="1" x14ac:dyDescent="0.2"/>
    <row r="403" s="6" customFormat="1" x14ac:dyDescent="0.2"/>
    <row r="404" s="6" customFormat="1" x14ac:dyDescent="0.2"/>
    <row r="405" s="6" customFormat="1" x14ac:dyDescent="0.2"/>
    <row r="406" s="6" customFormat="1" x14ac:dyDescent="0.2"/>
    <row r="407" s="6" customFormat="1" x14ac:dyDescent="0.2"/>
    <row r="408" s="6" customFormat="1" x14ac:dyDescent="0.2"/>
    <row r="409" s="6" customFormat="1" x14ac:dyDescent="0.2"/>
    <row r="410" s="6" customFormat="1" x14ac:dyDescent="0.2"/>
    <row r="411" s="6" customFormat="1" x14ac:dyDescent="0.2"/>
    <row r="412" s="6" customFormat="1" x14ac:dyDescent="0.2"/>
    <row r="413" s="6" customFormat="1" x14ac:dyDescent="0.2"/>
    <row r="414" s="6" customFormat="1" x14ac:dyDescent="0.2"/>
    <row r="415" s="6" customFormat="1" x14ac:dyDescent="0.2"/>
    <row r="416" s="6" customFormat="1" x14ac:dyDescent="0.2"/>
    <row r="417" s="6" customFormat="1" x14ac:dyDescent="0.2"/>
    <row r="418" s="6" customFormat="1" x14ac:dyDescent="0.2"/>
    <row r="419" s="6" customFormat="1" x14ac:dyDescent="0.2"/>
    <row r="420" s="6" customFormat="1" x14ac:dyDescent="0.2"/>
    <row r="421" s="6" customFormat="1" x14ac:dyDescent="0.2"/>
    <row r="422" s="6" customFormat="1" x14ac:dyDescent="0.2"/>
    <row r="423" s="6" customFormat="1" x14ac:dyDescent="0.2"/>
    <row r="424" s="6" customFormat="1" x14ac:dyDescent="0.2"/>
    <row r="425" s="6" customFormat="1" x14ac:dyDescent="0.2"/>
    <row r="426" s="6" customFormat="1" x14ac:dyDescent="0.2"/>
    <row r="427" s="6" customFormat="1" x14ac:dyDescent="0.2"/>
    <row r="428" s="6" customFormat="1" x14ac:dyDescent="0.2"/>
    <row r="429" s="6" customFormat="1" x14ac:dyDescent="0.2"/>
    <row r="430" s="6" customFormat="1" x14ac:dyDescent="0.2"/>
    <row r="431" s="6" customFormat="1" x14ac:dyDescent="0.2"/>
    <row r="432" s="6" customFormat="1" x14ac:dyDescent="0.2"/>
    <row r="433" s="6" customFormat="1" x14ac:dyDescent="0.2"/>
    <row r="434" s="6" customFormat="1" x14ac:dyDescent="0.2"/>
    <row r="435" s="6" customFormat="1" x14ac:dyDescent="0.2"/>
    <row r="436" s="6" customFormat="1" x14ac:dyDescent="0.2"/>
    <row r="437" s="6" customFormat="1" x14ac:dyDescent="0.2"/>
    <row r="438" s="6" customFormat="1" x14ac:dyDescent="0.2"/>
    <row r="439" s="6" customFormat="1" x14ac:dyDescent="0.2"/>
    <row r="440" s="6" customFormat="1" x14ac:dyDescent="0.2"/>
    <row r="441" s="6" customFormat="1" x14ac:dyDescent="0.2"/>
    <row r="442" s="6" customFormat="1" x14ac:dyDescent="0.2"/>
    <row r="443" s="6" customFormat="1" x14ac:dyDescent="0.2"/>
    <row r="444" s="6" customFormat="1" x14ac:dyDescent="0.2"/>
    <row r="445" s="6" customFormat="1" x14ac:dyDescent="0.2"/>
    <row r="446" s="6" customFormat="1" x14ac:dyDescent="0.2"/>
    <row r="447" s="6" customFormat="1" x14ac:dyDescent="0.2"/>
    <row r="448" s="6" customFormat="1" x14ac:dyDescent="0.2"/>
    <row r="449" s="6" customFormat="1" x14ac:dyDescent="0.2"/>
    <row r="450" s="6" customFormat="1" x14ac:dyDescent="0.2"/>
    <row r="451" s="6" customFormat="1" x14ac:dyDescent="0.2"/>
    <row r="452" s="6" customFormat="1" x14ac:dyDescent="0.2"/>
    <row r="453" s="6" customFormat="1" x14ac:dyDescent="0.2"/>
    <row r="454" s="6" customFormat="1" x14ac:dyDescent="0.2"/>
    <row r="455" s="6" customFormat="1" x14ac:dyDescent="0.2"/>
    <row r="456" s="6" customFormat="1" x14ac:dyDescent="0.2"/>
    <row r="457" s="6" customFormat="1" x14ac:dyDescent="0.2"/>
    <row r="458" s="6" customFormat="1" x14ac:dyDescent="0.2"/>
    <row r="459" s="6" customFormat="1" x14ac:dyDescent="0.2"/>
    <row r="460" s="6" customFormat="1" x14ac:dyDescent="0.2"/>
    <row r="461" s="6" customFormat="1" x14ac:dyDescent="0.2"/>
    <row r="462" s="6" customFormat="1" x14ac:dyDescent="0.2"/>
    <row r="463" s="6" customFormat="1" x14ac:dyDescent="0.2"/>
    <row r="464" s="6" customFormat="1" x14ac:dyDescent="0.2"/>
    <row r="465" s="6" customFormat="1" x14ac:dyDescent="0.2"/>
    <row r="466" s="6" customFormat="1" x14ac:dyDescent="0.2"/>
    <row r="467" s="6" customFormat="1" x14ac:dyDescent="0.2"/>
    <row r="468" s="6" customFormat="1" x14ac:dyDescent="0.2"/>
    <row r="469" s="6" customFormat="1" x14ac:dyDescent="0.2"/>
    <row r="470" s="6" customFormat="1" x14ac:dyDescent="0.2"/>
    <row r="471" s="6" customFormat="1" x14ac:dyDescent="0.2"/>
    <row r="472" s="6" customFormat="1" x14ac:dyDescent="0.2"/>
    <row r="473" s="6" customFormat="1" x14ac:dyDescent="0.2"/>
    <row r="474" s="6" customFormat="1" x14ac:dyDescent="0.2"/>
    <row r="475" s="6" customFormat="1" x14ac:dyDescent="0.2"/>
    <row r="476" s="6" customFormat="1" x14ac:dyDescent="0.2"/>
    <row r="477" s="6" customFormat="1" x14ac:dyDescent="0.2"/>
    <row r="478" s="6" customFormat="1" x14ac:dyDescent="0.2"/>
    <row r="479" s="6" customFormat="1" x14ac:dyDescent="0.2"/>
    <row r="480" s="6" customFormat="1" x14ac:dyDescent="0.2"/>
    <row r="481" s="6" customFormat="1" x14ac:dyDescent="0.2"/>
    <row r="482" s="6" customFormat="1" x14ac:dyDescent="0.2"/>
    <row r="483" s="6" customFormat="1" x14ac:dyDescent="0.2"/>
    <row r="484" s="6" customFormat="1" x14ac:dyDescent="0.2"/>
    <row r="485" s="6" customFormat="1" x14ac:dyDescent="0.2"/>
    <row r="486" s="6" customFormat="1" x14ac:dyDescent="0.2"/>
    <row r="487" s="6" customFormat="1" x14ac:dyDescent="0.2"/>
    <row r="488" s="6" customFormat="1" x14ac:dyDescent="0.2"/>
    <row r="489" s="6" customFormat="1" x14ac:dyDescent="0.2"/>
    <row r="490" s="6" customFormat="1" x14ac:dyDescent="0.2"/>
    <row r="491" s="6" customFormat="1" x14ac:dyDescent="0.2"/>
    <row r="492" s="6" customFormat="1" x14ac:dyDescent="0.2"/>
    <row r="493" s="6" customFormat="1" x14ac:dyDescent="0.2"/>
    <row r="494" s="6" customFormat="1" x14ac:dyDescent="0.2"/>
    <row r="495" s="6" customFormat="1" x14ac:dyDescent="0.2"/>
    <row r="496" s="6" customFormat="1" x14ac:dyDescent="0.2"/>
    <row r="497" s="6" customFormat="1" x14ac:dyDescent="0.2"/>
    <row r="498" s="6" customFormat="1" x14ac:dyDescent="0.2"/>
    <row r="499" s="6" customFormat="1" x14ac:dyDescent="0.2"/>
    <row r="500" s="6" customFormat="1" x14ac:dyDescent="0.2"/>
    <row r="501" s="6" customFormat="1" x14ac:dyDescent="0.2"/>
    <row r="502" s="6" customFormat="1" x14ac:dyDescent="0.2"/>
    <row r="503" s="6" customFormat="1" x14ac:dyDescent="0.2"/>
    <row r="504" s="6" customFormat="1" x14ac:dyDescent="0.2"/>
    <row r="505" s="6" customFormat="1" x14ac:dyDescent="0.2"/>
    <row r="506" s="6" customFormat="1" x14ac:dyDescent="0.2"/>
    <row r="507" s="6" customFormat="1" x14ac:dyDescent="0.2"/>
    <row r="508" s="6" customFormat="1" x14ac:dyDescent="0.2"/>
    <row r="509" s="6" customFormat="1" x14ac:dyDescent="0.2"/>
    <row r="510" s="6" customFormat="1" x14ac:dyDescent="0.2"/>
    <row r="511" s="6" customFormat="1" x14ac:dyDescent="0.2"/>
    <row r="512" s="6" customFormat="1" x14ac:dyDescent="0.2"/>
    <row r="513" s="6" customFormat="1" x14ac:dyDescent="0.2"/>
    <row r="514" s="6" customFormat="1" x14ac:dyDescent="0.2"/>
    <row r="515" s="6" customFormat="1" x14ac:dyDescent="0.2"/>
    <row r="516" s="6" customFormat="1" x14ac:dyDescent="0.2"/>
    <row r="517" s="6" customFormat="1" x14ac:dyDescent="0.2"/>
    <row r="518" s="6" customFormat="1" x14ac:dyDescent="0.2"/>
    <row r="519" s="6" customFormat="1" x14ac:dyDescent="0.2"/>
    <row r="520" s="6" customFormat="1" x14ac:dyDescent="0.2"/>
    <row r="521" s="6" customFormat="1" x14ac:dyDescent="0.2"/>
    <row r="522" s="6" customFormat="1" x14ac:dyDescent="0.2"/>
    <row r="523" s="6" customFormat="1" x14ac:dyDescent="0.2"/>
    <row r="524" s="6" customFormat="1" x14ac:dyDescent="0.2"/>
    <row r="525" s="6" customFormat="1" x14ac:dyDescent="0.2"/>
    <row r="526" s="6" customFormat="1" x14ac:dyDescent="0.2"/>
    <row r="527" s="6" customFormat="1" x14ac:dyDescent="0.2"/>
    <row r="528" s="6" customFormat="1" x14ac:dyDescent="0.2"/>
    <row r="529" s="6" customFormat="1" x14ac:dyDescent="0.2"/>
    <row r="530" s="6" customFormat="1" x14ac:dyDescent="0.2"/>
    <row r="531" s="6" customFormat="1" x14ac:dyDescent="0.2"/>
    <row r="532" s="6" customFormat="1" x14ac:dyDescent="0.2"/>
    <row r="533" s="6" customFormat="1" x14ac:dyDescent="0.2"/>
    <row r="534" s="6" customFormat="1" x14ac:dyDescent="0.2"/>
    <row r="535" s="6" customFormat="1" x14ac:dyDescent="0.2"/>
    <row r="536" s="6" customFormat="1" x14ac:dyDescent="0.2"/>
    <row r="537" s="6" customFormat="1" x14ac:dyDescent="0.2"/>
    <row r="538" s="6" customFormat="1" x14ac:dyDescent="0.2"/>
    <row r="539" s="6" customFormat="1" x14ac:dyDescent="0.2"/>
    <row r="540" s="6" customFormat="1" x14ac:dyDescent="0.2"/>
    <row r="541" s="6" customFormat="1" x14ac:dyDescent="0.2"/>
    <row r="542" s="6" customFormat="1" x14ac:dyDescent="0.2"/>
    <row r="543" s="6" customFormat="1" x14ac:dyDescent="0.2"/>
    <row r="544" s="6" customFormat="1" x14ac:dyDescent="0.2"/>
    <row r="545" s="6" customFormat="1" x14ac:dyDescent="0.2"/>
    <row r="546" s="6" customFormat="1" x14ac:dyDescent="0.2"/>
    <row r="547" s="6" customFormat="1" x14ac:dyDescent="0.2"/>
    <row r="548" s="6" customFormat="1" x14ac:dyDescent="0.2"/>
    <row r="549" s="6" customFormat="1" x14ac:dyDescent="0.2"/>
    <row r="550" s="6" customFormat="1" x14ac:dyDescent="0.2"/>
    <row r="551" s="6" customFormat="1" x14ac:dyDescent="0.2"/>
    <row r="552" s="6" customFormat="1" x14ac:dyDescent="0.2"/>
    <row r="553" s="6" customFormat="1" x14ac:dyDescent="0.2"/>
    <row r="554" s="6" customFormat="1" x14ac:dyDescent="0.2"/>
    <row r="555" s="6" customFormat="1" x14ac:dyDescent="0.2"/>
    <row r="556" s="6" customFormat="1" x14ac:dyDescent="0.2"/>
    <row r="557" s="6" customFormat="1" x14ac:dyDescent="0.2"/>
    <row r="558" s="6" customFormat="1" x14ac:dyDescent="0.2"/>
    <row r="559" s="6" customFormat="1" x14ac:dyDescent="0.2"/>
    <row r="560" s="6" customFormat="1" x14ac:dyDescent="0.2"/>
    <row r="561" s="6" customFormat="1" x14ac:dyDescent="0.2"/>
    <row r="562" s="6" customFormat="1" x14ac:dyDescent="0.2"/>
    <row r="563" s="6" customFormat="1" x14ac:dyDescent="0.2"/>
    <row r="564" s="6" customFormat="1" x14ac:dyDescent="0.2"/>
    <row r="565" s="6" customFormat="1" x14ac:dyDescent="0.2"/>
    <row r="566" s="6" customFormat="1" x14ac:dyDescent="0.2"/>
    <row r="567" s="6" customFormat="1" x14ac:dyDescent="0.2"/>
    <row r="568" s="6" customFormat="1" x14ac:dyDescent="0.2"/>
    <row r="569" s="6" customFormat="1" x14ac:dyDescent="0.2"/>
    <row r="570" s="6" customFormat="1" x14ac:dyDescent="0.2"/>
    <row r="571" s="6" customFormat="1" x14ac:dyDescent="0.2"/>
    <row r="572" s="6" customFormat="1" x14ac:dyDescent="0.2"/>
    <row r="573" s="6" customFormat="1" x14ac:dyDescent="0.2"/>
    <row r="574" s="6" customFormat="1" x14ac:dyDescent="0.2"/>
    <row r="575" s="6" customFormat="1" x14ac:dyDescent="0.2"/>
    <row r="576" s="6" customFormat="1" x14ac:dyDescent="0.2"/>
    <row r="577" s="6" customFormat="1" x14ac:dyDescent="0.2"/>
    <row r="578" s="6" customFormat="1" x14ac:dyDescent="0.2"/>
    <row r="579" s="6" customFormat="1" x14ac:dyDescent="0.2"/>
    <row r="580" s="6" customFormat="1" x14ac:dyDescent="0.2"/>
    <row r="581" s="6" customFormat="1" x14ac:dyDescent="0.2"/>
    <row r="582" s="6" customFormat="1" x14ac:dyDescent="0.2"/>
    <row r="583" s="6" customFormat="1" x14ac:dyDescent="0.2"/>
    <row r="584" s="6" customFormat="1" x14ac:dyDescent="0.2"/>
    <row r="585" s="6" customFormat="1" x14ac:dyDescent="0.2"/>
    <row r="586" s="6" customFormat="1" x14ac:dyDescent="0.2"/>
    <row r="587" s="6" customFormat="1" x14ac:dyDescent="0.2"/>
    <row r="588" s="6" customFormat="1" x14ac:dyDescent="0.2"/>
    <row r="589" s="6" customFormat="1" x14ac:dyDescent="0.2"/>
    <row r="590" s="6" customFormat="1" x14ac:dyDescent="0.2"/>
    <row r="591" s="6" customFormat="1" x14ac:dyDescent="0.2"/>
    <row r="592" s="6" customFormat="1" x14ac:dyDescent="0.2"/>
    <row r="593" s="6" customFormat="1" x14ac:dyDescent="0.2"/>
    <row r="594" s="6" customFormat="1" x14ac:dyDescent="0.2"/>
    <row r="595" s="6" customFormat="1" x14ac:dyDescent="0.2"/>
    <row r="596" s="6" customFormat="1" x14ac:dyDescent="0.2"/>
    <row r="597" s="6" customFormat="1" x14ac:dyDescent="0.2"/>
    <row r="598" s="6" customFormat="1" x14ac:dyDescent="0.2"/>
    <row r="599" s="6" customFormat="1" x14ac:dyDescent="0.2"/>
    <row r="600" s="6" customFormat="1" x14ac:dyDescent="0.2"/>
    <row r="601" s="6" customFormat="1" x14ac:dyDescent="0.2"/>
    <row r="602" s="6" customFormat="1" x14ac:dyDescent="0.2"/>
    <row r="603" s="6" customFormat="1" x14ac:dyDescent="0.2"/>
    <row r="604" s="6" customFormat="1" x14ac:dyDescent="0.2"/>
    <row r="605" s="6" customFormat="1" x14ac:dyDescent="0.2"/>
    <row r="606" s="6" customFormat="1" x14ac:dyDescent="0.2"/>
    <row r="607" s="6" customFormat="1" x14ac:dyDescent="0.2"/>
    <row r="608" s="6" customFormat="1" x14ac:dyDescent="0.2"/>
    <row r="609" s="6" customFormat="1" x14ac:dyDescent="0.2"/>
    <row r="610" s="6" customFormat="1" x14ac:dyDescent="0.2"/>
    <row r="611" s="6" customFormat="1" x14ac:dyDescent="0.2"/>
    <row r="612" s="6" customFormat="1" x14ac:dyDescent="0.2"/>
    <row r="613" s="6" customFormat="1" x14ac:dyDescent="0.2"/>
    <row r="614" s="6" customFormat="1" x14ac:dyDescent="0.2"/>
    <row r="615" s="6" customFormat="1" x14ac:dyDescent="0.2"/>
    <row r="616" s="6" customFormat="1" x14ac:dyDescent="0.2"/>
    <row r="617" s="6" customFormat="1" x14ac:dyDescent="0.2"/>
    <row r="618" s="6" customFormat="1" x14ac:dyDescent="0.2"/>
    <row r="619" s="6" customFormat="1" x14ac:dyDescent="0.2"/>
    <row r="620" s="6" customFormat="1" x14ac:dyDescent="0.2"/>
    <row r="621" s="6" customFormat="1" x14ac:dyDescent="0.2"/>
    <row r="622" s="6" customFormat="1" x14ac:dyDescent="0.2"/>
    <row r="623" s="6" customFormat="1" x14ac:dyDescent="0.2"/>
    <row r="624" s="6" customFormat="1" x14ac:dyDescent="0.2"/>
    <row r="625" s="6" customFormat="1" x14ac:dyDescent="0.2"/>
    <row r="626" s="6" customFormat="1" x14ac:dyDescent="0.2"/>
    <row r="627" s="6" customFormat="1" x14ac:dyDescent="0.2"/>
    <row r="628" s="6" customFormat="1" x14ac:dyDescent="0.2"/>
    <row r="629" s="6" customFormat="1" x14ac:dyDescent="0.2"/>
    <row r="630" s="6" customFormat="1" x14ac:dyDescent="0.2"/>
    <row r="631" s="6" customFormat="1" x14ac:dyDescent="0.2"/>
    <row r="632" s="6" customFormat="1" x14ac:dyDescent="0.2"/>
    <row r="633" s="6" customFormat="1" x14ac:dyDescent="0.2"/>
    <row r="634" s="6" customFormat="1" x14ac:dyDescent="0.2"/>
    <row r="635" s="6" customFormat="1" x14ac:dyDescent="0.2"/>
    <row r="636" s="6" customFormat="1" x14ac:dyDescent="0.2"/>
    <row r="637" s="6" customFormat="1" x14ac:dyDescent="0.2"/>
    <row r="638" s="6" customFormat="1" x14ac:dyDescent="0.2"/>
    <row r="639" s="6" customFormat="1" x14ac:dyDescent="0.2"/>
  </sheetData>
  <mergeCells count="18">
    <mergeCell ref="T122:V122"/>
    <mergeCell ref="A54:C54"/>
    <mergeCell ref="A60:C60"/>
    <mergeCell ref="A61:B61"/>
    <mergeCell ref="A67:C67"/>
    <mergeCell ref="A68:B68"/>
    <mergeCell ref="A37:B37"/>
    <mergeCell ref="A38:C38"/>
    <mergeCell ref="A39:B40"/>
    <mergeCell ref="C46:D46"/>
    <mergeCell ref="A52:C52"/>
    <mergeCell ref="A53:B53"/>
    <mergeCell ref="A1:A5"/>
    <mergeCell ref="A6:A14"/>
    <mergeCell ref="A15:A24"/>
    <mergeCell ref="A25:A26"/>
    <mergeCell ref="A27:A28"/>
    <mergeCell ref="A30:A3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5" sqref="J5"/>
    </sheetView>
  </sheetViews>
  <sheetFormatPr defaultRowHeight="12.75" x14ac:dyDescent="0.2"/>
  <cols>
    <col min="1" max="16384" width="9.33203125" style="6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5" sqref="J5"/>
    </sheetView>
  </sheetViews>
  <sheetFormatPr defaultRowHeight="12.75" x14ac:dyDescent="0.2"/>
  <cols>
    <col min="1" max="16384" width="9.33203125" style="6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Analisi n. 2</vt:lpstr>
      <vt:lpstr>Analisi n. 2 con Cumulo</vt:lpstr>
      <vt:lpstr>Analisi n. 2 Regolari only</vt:lpstr>
      <vt:lpstr>GRAF. 1</vt:lpstr>
      <vt:lpstr>GRAF.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Domande presentate all`11  Aprile 2019</dc:title>
  <dc:creator>htservizi</dc:creator>
  <cp:lastModifiedBy>Cdd</cp:lastModifiedBy>
  <dcterms:created xsi:type="dcterms:W3CDTF">2019-04-16T08:12:57Z</dcterms:created>
  <dcterms:modified xsi:type="dcterms:W3CDTF">2019-04-16T15:45:48Z</dcterms:modified>
</cp:coreProperties>
</file>