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1_{ED2FEB2A-AC18-463B-9D28-6963CA32F0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4" i="1" l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B44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B17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B64" i="1"/>
  <c r="D65" i="1"/>
  <c r="C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B6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B57" i="1"/>
  <c r="B56" i="1"/>
  <c r="G48" i="1"/>
  <c r="B47" i="1"/>
  <c r="C47" i="1"/>
  <c r="D47" i="1"/>
  <c r="E47" i="1"/>
  <c r="B48" i="1"/>
  <c r="C48" i="1"/>
  <c r="D48" i="1"/>
  <c r="E48" i="1"/>
  <c r="F47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B63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B62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B61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B59" i="1"/>
  <c r="B58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F48" i="1"/>
</calcChain>
</file>

<file path=xl/sharedStrings.xml><?xml version="1.0" encoding="utf-8"?>
<sst xmlns="http://schemas.openxmlformats.org/spreadsheetml/2006/main" count="51" uniqueCount="48">
  <si>
    <t>Funzione e tipo di prestazione</t>
  </si>
  <si>
    <t>Sanità</t>
  </si>
  <si>
    <t>Prestazioni sociali in natura</t>
  </si>
  <si>
    <t xml:space="preserve"> - Farmaci</t>
  </si>
  <si>
    <t xml:space="preserve"> - Assistenza medico generica</t>
  </si>
  <si>
    <t xml:space="preserve"> - Assistenza medico specialistica</t>
  </si>
  <si>
    <t xml:space="preserve"> - Assistenza ospedaliera in case di cura private</t>
  </si>
  <si>
    <t xml:space="preserve"> - Assistenza riabilitativa, integrativa e protesica</t>
  </si>
  <si>
    <t xml:space="preserve"> - Altra assistenza</t>
  </si>
  <si>
    <t xml:space="preserve"> - Assistenza ospedaliera</t>
  </si>
  <si>
    <t xml:space="preserve"> - Altri servizi sanitari</t>
  </si>
  <si>
    <t>Previdenza</t>
  </si>
  <si>
    <t>Prestazioni sociali in denaro</t>
  </si>
  <si>
    <t xml:space="preserve"> - Liquidazioni per fine rapporto di lavoro</t>
  </si>
  <si>
    <t xml:space="preserve"> - Indennità di malattia, per infortuni e maternità</t>
  </si>
  <si>
    <t xml:space="preserve"> - Indennità di disoccupazione</t>
  </si>
  <si>
    <t xml:space="preserve"> - Assegno di integrazione salariale</t>
  </si>
  <si>
    <t xml:space="preserve"> - Assegni familiari</t>
  </si>
  <si>
    <t xml:space="preserve"> - Altri sussidi e assegni (a)</t>
  </si>
  <si>
    <t>Assistenza</t>
  </si>
  <si>
    <t xml:space="preserve"> - Pensione e assegno sociale</t>
  </si>
  <si>
    <t xml:space="preserve"> - Pensione di guerra</t>
  </si>
  <si>
    <t xml:space="preserve"> - Prestazioni agli invalidi civili</t>
  </si>
  <si>
    <t xml:space="preserve"> - Prestazioni ai non vedenti</t>
  </si>
  <si>
    <t xml:space="preserve"> - Prestazioni ai non udenti</t>
  </si>
  <si>
    <t xml:space="preserve"> - Altri assegni e sussidi</t>
  </si>
  <si>
    <t>Totale protezione sociale</t>
  </si>
  <si>
    <t>(a) Comprende: equo indennizzo, liquidazioni in capitale, assegni, indennità e sussidi complementari al reddito.</t>
  </si>
  <si>
    <r>
      <t>Prestazioni di protezione sociale</t>
    </r>
    <r>
      <rPr>
        <sz val="12"/>
        <rFont val="Calibri Light"/>
        <family val="2"/>
        <scheme val="major"/>
      </rPr>
      <t xml:space="preserve"> </t>
    </r>
    <r>
      <rPr>
        <b/>
        <sz val="12"/>
        <rFont val="Calibri Light"/>
        <family val="2"/>
        <scheme val="major"/>
      </rPr>
      <t>delle amministrazioni pubbliche. Anni 1995 - 2021</t>
    </r>
    <r>
      <rPr>
        <sz val="12"/>
        <rFont val="Calibri Light"/>
        <family val="2"/>
        <scheme val="major"/>
      </rPr>
      <t xml:space="preserve"> </t>
    </r>
    <r>
      <rPr>
        <i/>
        <sz val="12"/>
        <rFont val="Calibri Light"/>
        <family val="2"/>
        <scheme val="major"/>
      </rPr>
      <t>(milioni di euro correnti)</t>
    </r>
  </si>
  <si>
    <t>di cui Rendite</t>
  </si>
  <si>
    <t xml:space="preserve"> - Pensioni e Rendite</t>
  </si>
  <si>
    <t>di cui Pensioni di cittadinanza</t>
  </si>
  <si>
    <t>Ricostruzione aggregato "Pensioni" RGS-AWG</t>
  </si>
  <si>
    <t>Ricostruzione aggregato "Pensioni" RGS-AWG + Pensioni di cittadinanza</t>
  </si>
  <si>
    <r>
      <t xml:space="preserve">- corrispondenti a beni e servizi prodotti da produttori </t>
    </r>
    <r>
      <rPr>
        <i/>
        <sz val="12"/>
        <rFont val="Calibri Light"/>
        <family val="2"/>
        <scheme val="major"/>
      </rPr>
      <t>market</t>
    </r>
  </si>
  <si>
    <r>
      <t>- corrispondenti a servizi prodotti da produttori non</t>
    </r>
    <r>
      <rPr>
        <i/>
        <sz val="12"/>
        <rFont val="Calibri Light"/>
        <family val="2"/>
        <scheme val="major"/>
      </rPr>
      <t xml:space="preserve"> market</t>
    </r>
  </si>
  <si>
    <r>
      <t xml:space="preserve">- corrispondenti a servizi prodotti da produttori non </t>
    </r>
    <r>
      <rPr>
        <i/>
        <sz val="12"/>
        <rFont val="Calibri Light"/>
        <family val="2"/>
        <scheme val="major"/>
      </rPr>
      <t>market</t>
    </r>
  </si>
  <si>
    <t>Pensioni</t>
  </si>
  <si>
    <t xml:space="preserve">Farmaceutica </t>
  </si>
  <si>
    <t>Sanità, escl. Farmaceutica</t>
  </si>
  <si>
    <t>Ammortizzatori del mkt. del lavoro</t>
  </si>
  <si>
    <t>Assegni familiari</t>
  </si>
  <si>
    <t>Altri istituti assistenziali</t>
  </si>
  <si>
    <t>Liquidazioni di fine rapporto</t>
  </si>
  <si>
    <t>Rendite indennitarie</t>
  </si>
  <si>
    <t xml:space="preserve">Prestazioni agli invalidi civili </t>
  </si>
  <si>
    <t xml:space="preserve"> Indennità di malattia, per infortuni e maternità</t>
  </si>
  <si>
    <t>@Reforming.it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</si>
</sst>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i/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0"/>
      <name val="Calibri Light"/>
      <family val="2"/>
      <scheme val="major"/>
    </font>
    <font>
      <b/>
      <sz val="20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8"/>
      <name val="Calibri Light"/>
      <family val="2"/>
      <scheme val="major"/>
    </font>
    <font>
      <sz val="9"/>
      <color rgb="FF9A000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2" fillId="2" borderId="1" xfId="0" applyFont="1" applyFill="1" applyBorder="1"/>
    <xf numFmtId="0" fontId="1" fillId="2" borderId="2" xfId="0" applyFont="1" applyFill="1" applyBorder="1"/>
    <xf numFmtId="3" fontId="2" fillId="2" borderId="2" xfId="0" applyNumberFormat="1" applyFont="1" applyFill="1" applyBorder="1"/>
    <xf numFmtId="0" fontId="2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2"/>
    </xf>
    <xf numFmtId="0" fontId="2" fillId="2" borderId="2" xfId="0" applyFont="1" applyFill="1" applyBorder="1"/>
    <xf numFmtId="3" fontId="1" fillId="2" borderId="2" xfId="0" applyNumberFormat="1" applyFont="1" applyFill="1" applyBorder="1"/>
    <xf numFmtId="0" fontId="2" fillId="3" borderId="2" xfId="0" applyFont="1" applyFill="1" applyBorder="1" applyAlignment="1">
      <alignment horizontal="left" indent="2"/>
    </xf>
    <xf numFmtId="3" fontId="2" fillId="3" borderId="2" xfId="0" applyNumberFormat="1" applyFont="1" applyFill="1" applyBorder="1"/>
    <xf numFmtId="3" fontId="4" fillId="2" borderId="0" xfId="0" applyNumberFormat="1" applyFont="1" applyFill="1"/>
    <xf numFmtId="3" fontId="4" fillId="4" borderId="2" xfId="0" applyNumberFormat="1" applyFont="1" applyFill="1" applyBorder="1"/>
    <xf numFmtId="3" fontId="5" fillId="4" borderId="2" xfId="0" applyNumberFormat="1" applyFont="1" applyFill="1" applyBorder="1"/>
    <xf numFmtId="0" fontId="2" fillId="2" borderId="2" xfId="0" quotePrefix="1" applyFont="1" applyFill="1" applyBorder="1" applyAlignment="1">
      <alignment horizontal="left" indent="1"/>
    </xf>
    <xf numFmtId="0" fontId="3" fillId="3" borderId="2" xfId="0" applyFont="1" applyFill="1" applyBorder="1" applyAlignment="1">
      <alignment horizontal="right" indent="2"/>
    </xf>
    <xf numFmtId="0" fontId="6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6" fillId="5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/>
    </xf>
    <xf numFmtId="3" fontId="4" fillId="2" borderId="2" xfId="0" applyNumberFormat="1" applyFont="1" applyFill="1" applyBorder="1"/>
    <xf numFmtId="0" fontId="4" fillId="2" borderId="6" xfId="0" applyFont="1" applyFill="1" applyBorder="1" applyAlignment="1">
      <alignment horizontal="right"/>
    </xf>
    <xf numFmtId="3" fontId="9" fillId="3" borderId="2" xfId="0" applyNumberFormat="1" applyFont="1" applyFill="1" applyBorder="1"/>
    <xf numFmtId="0" fontId="2" fillId="2" borderId="3" xfId="0" applyFont="1" applyFill="1" applyBorder="1" applyAlignment="1"/>
    <xf numFmtId="3" fontId="2" fillId="2" borderId="0" xfId="0" applyNumberFormat="1" applyFont="1" applyFill="1"/>
    <xf numFmtId="9" fontId="2" fillId="2" borderId="0" xfId="1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2" borderId="1" xfId="0" applyFont="1" applyFill="1" applyBorder="1"/>
    <xf numFmtId="0" fontId="2" fillId="2" borderId="0" xfId="0" applyFont="1" applyFill="1" applyBorder="1"/>
    <xf numFmtId="0" fontId="1" fillId="2" borderId="0" xfId="0" applyFont="1" applyFill="1" applyAlignment="1">
      <alignment horizontal="left" vertical="center" wrapText="1"/>
    </xf>
    <xf numFmtId="0" fontId="10" fillId="2" borderId="0" xfId="0" quotePrefix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0" fontId="2" fillId="2" borderId="0" xfId="1" applyNumberFormat="1" applyFont="1" applyFill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9A0000"/>
      <color rgb="FFA568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sz="1800"/>
              <a:t>Composizione del</a:t>
            </a:r>
            <a:r>
              <a:rPr lang="it-IT" sz="1800" baseline="0"/>
              <a:t>la spesa pubblica per </a:t>
            </a:r>
            <a:r>
              <a:rPr lang="it-IT" sz="1800" i="1" baseline="0"/>
              <a:t>welfare</a:t>
            </a:r>
            <a:r>
              <a:rPr lang="it-IT" sz="1800" baseline="0"/>
              <a:t> </a:t>
            </a:r>
            <a:endParaRPr lang="it-IT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CPS!$A$56</c:f>
              <c:strCache>
                <c:ptCount val="1"/>
                <c:pt idx="0">
                  <c:v>Pensioni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cat>
            <c:numRef>
              <c:f>CPS!$B$55:$AB$55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CPS!$B$56:$AB$56</c:f>
              <c:numCache>
                <c:formatCode>#,##0</c:formatCode>
                <c:ptCount val="27"/>
                <c:pt idx="0">
                  <c:v>119940</c:v>
                </c:pt>
                <c:pt idx="1">
                  <c:v>132235</c:v>
                </c:pt>
                <c:pt idx="2">
                  <c:v>143651</c:v>
                </c:pt>
                <c:pt idx="3">
                  <c:v>145595</c:v>
                </c:pt>
                <c:pt idx="4">
                  <c:v>154187</c:v>
                </c:pt>
                <c:pt idx="5">
                  <c:v>158323</c:v>
                </c:pt>
                <c:pt idx="6">
                  <c:v>165954</c:v>
                </c:pt>
                <c:pt idx="7">
                  <c:v>174145</c:v>
                </c:pt>
                <c:pt idx="8">
                  <c:v>181325</c:v>
                </c:pt>
                <c:pt idx="9">
                  <c:v>188962</c:v>
                </c:pt>
                <c:pt idx="10">
                  <c:v>195953</c:v>
                </c:pt>
                <c:pt idx="11">
                  <c:v>202634</c:v>
                </c:pt>
                <c:pt idx="12">
                  <c:v>210550</c:v>
                </c:pt>
                <c:pt idx="13">
                  <c:v>219092</c:v>
                </c:pt>
                <c:pt idx="14">
                  <c:v>227590</c:v>
                </c:pt>
                <c:pt idx="15">
                  <c:v>233490</c:v>
                </c:pt>
                <c:pt idx="16">
                  <c:v>239803</c:v>
                </c:pt>
                <c:pt idx="17">
                  <c:v>245052</c:v>
                </c:pt>
                <c:pt idx="18">
                  <c:v>250327</c:v>
                </c:pt>
                <c:pt idx="19">
                  <c:v>252059</c:v>
                </c:pt>
                <c:pt idx="20">
                  <c:v>254144</c:v>
                </c:pt>
                <c:pt idx="21">
                  <c:v>256079</c:v>
                </c:pt>
                <c:pt idx="22">
                  <c:v>258730</c:v>
                </c:pt>
                <c:pt idx="23">
                  <c:v>263698</c:v>
                </c:pt>
                <c:pt idx="24">
                  <c:v>270141</c:v>
                </c:pt>
                <c:pt idx="25">
                  <c:v>276606</c:v>
                </c:pt>
                <c:pt idx="26">
                  <c:v>282077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A-48BC-85C3-8F8C67D58B53}"/>
            </c:ext>
          </c:extLst>
        </c:ser>
        <c:ser>
          <c:idx val="1"/>
          <c:order val="1"/>
          <c:tx>
            <c:strRef>
              <c:f>CPS!$A$57</c:f>
              <c:strCache>
                <c:ptCount val="1"/>
                <c:pt idx="0">
                  <c:v>Rendite indennitarie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cat>
            <c:numRef>
              <c:f>CPS!$B$55:$AB$55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CPS!$B$57:$AB$57</c:f>
              <c:numCache>
                <c:formatCode>#,##0</c:formatCode>
                <c:ptCount val="27"/>
                <c:pt idx="0">
                  <c:v>4998</c:v>
                </c:pt>
                <c:pt idx="1">
                  <c:v>4998</c:v>
                </c:pt>
                <c:pt idx="2">
                  <c:v>4998</c:v>
                </c:pt>
                <c:pt idx="3">
                  <c:v>4998</c:v>
                </c:pt>
                <c:pt idx="4">
                  <c:v>4998</c:v>
                </c:pt>
                <c:pt idx="5">
                  <c:v>5038</c:v>
                </c:pt>
                <c:pt idx="6">
                  <c:v>5160</c:v>
                </c:pt>
                <c:pt idx="7">
                  <c:v>5178</c:v>
                </c:pt>
                <c:pt idx="8">
                  <c:v>5370</c:v>
                </c:pt>
                <c:pt idx="9">
                  <c:v>5174</c:v>
                </c:pt>
                <c:pt idx="10">
                  <c:v>5123</c:v>
                </c:pt>
                <c:pt idx="11">
                  <c:v>5140</c:v>
                </c:pt>
                <c:pt idx="12">
                  <c:v>5172</c:v>
                </c:pt>
                <c:pt idx="13">
                  <c:v>5121</c:v>
                </c:pt>
                <c:pt idx="14">
                  <c:v>5491</c:v>
                </c:pt>
                <c:pt idx="15">
                  <c:v>5156</c:v>
                </c:pt>
                <c:pt idx="16">
                  <c:v>5213</c:v>
                </c:pt>
                <c:pt idx="17">
                  <c:v>5416</c:v>
                </c:pt>
                <c:pt idx="18">
                  <c:v>5325</c:v>
                </c:pt>
                <c:pt idx="19">
                  <c:v>5305</c:v>
                </c:pt>
                <c:pt idx="20">
                  <c:v>5225</c:v>
                </c:pt>
                <c:pt idx="21">
                  <c:v>5089</c:v>
                </c:pt>
                <c:pt idx="22">
                  <c:v>5059</c:v>
                </c:pt>
                <c:pt idx="23">
                  <c:v>4970</c:v>
                </c:pt>
                <c:pt idx="24">
                  <c:v>4890</c:v>
                </c:pt>
                <c:pt idx="25">
                  <c:v>4772</c:v>
                </c:pt>
                <c:pt idx="26">
                  <c:v>4851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8A-48BC-85C3-8F8C67D58B53}"/>
            </c:ext>
          </c:extLst>
        </c:ser>
        <c:ser>
          <c:idx val="2"/>
          <c:order val="2"/>
          <c:tx>
            <c:strRef>
              <c:f>CPS!$A$58</c:f>
              <c:strCache>
                <c:ptCount val="1"/>
                <c:pt idx="0">
                  <c:v>Sanità, escl. Farmaceutica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cat>
            <c:numRef>
              <c:f>CPS!$B$55:$AB$55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CPS!$B$58:$AB$58</c:f>
              <c:numCache>
                <c:formatCode>#,##0</c:formatCode>
                <c:ptCount val="27"/>
                <c:pt idx="0">
                  <c:v>39539</c:v>
                </c:pt>
                <c:pt idx="1">
                  <c:v>42519</c:v>
                </c:pt>
                <c:pt idx="2">
                  <c:v>46046</c:v>
                </c:pt>
                <c:pt idx="3">
                  <c:v>47293</c:v>
                </c:pt>
                <c:pt idx="4">
                  <c:v>49052</c:v>
                </c:pt>
                <c:pt idx="5">
                  <c:v>54641</c:v>
                </c:pt>
                <c:pt idx="6">
                  <c:v>58524</c:v>
                </c:pt>
                <c:pt idx="7">
                  <c:v>62502</c:v>
                </c:pt>
                <c:pt idx="8">
                  <c:v>65375</c:v>
                </c:pt>
                <c:pt idx="9">
                  <c:v>72270</c:v>
                </c:pt>
                <c:pt idx="10">
                  <c:v>78047</c:v>
                </c:pt>
                <c:pt idx="11">
                  <c:v>82517</c:v>
                </c:pt>
                <c:pt idx="12">
                  <c:v>83008</c:v>
                </c:pt>
                <c:pt idx="13">
                  <c:v>89729</c:v>
                </c:pt>
                <c:pt idx="14">
                  <c:v>91116</c:v>
                </c:pt>
                <c:pt idx="15">
                  <c:v>93534</c:v>
                </c:pt>
                <c:pt idx="16">
                  <c:v>93688</c:v>
                </c:pt>
                <c:pt idx="17">
                  <c:v>92998</c:v>
                </c:pt>
                <c:pt idx="18">
                  <c:v>92426</c:v>
                </c:pt>
                <c:pt idx="19">
                  <c:v>94326</c:v>
                </c:pt>
                <c:pt idx="20">
                  <c:v>94677</c:v>
                </c:pt>
                <c:pt idx="21">
                  <c:v>95715</c:v>
                </c:pt>
                <c:pt idx="22">
                  <c:v>97244</c:v>
                </c:pt>
                <c:pt idx="23">
                  <c:v>99723</c:v>
                </c:pt>
                <c:pt idx="24">
                  <c:v>100920</c:v>
                </c:pt>
                <c:pt idx="25">
                  <c:v>107725</c:v>
                </c:pt>
                <c:pt idx="26">
                  <c:v>112772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8A-48BC-85C3-8F8C67D58B53}"/>
            </c:ext>
          </c:extLst>
        </c:ser>
        <c:ser>
          <c:idx val="3"/>
          <c:order val="3"/>
          <c:tx>
            <c:strRef>
              <c:f>CPS!$A$59</c:f>
              <c:strCache>
                <c:ptCount val="1"/>
                <c:pt idx="0">
                  <c:v>Farmaceutica </c:v>
                </c:pt>
              </c:strCache>
            </c:strRef>
          </c:tx>
          <c:spPr>
            <a:solidFill>
              <a:srgbClr val="FF0000">
                <a:alpha val="90000"/>
              </a:srgbClr>
            </a:solidFill>
            <a:ln>
              <a:noFill/>
            </a:ln>
            <a:effectLst/>
          </c:spPr>
          <c:cat>
            <c:numRef>
              <c:f>CPS!$B$55:$AB$55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CPS!$B$59:$AB$59</c:f>
              <c:numCache>
                <c:formatCode>#,##0</c:formatCode>
                <c:ptCount val="27"/>
                <c:pt idx="0">
                  <c:v>4995</c:v>
                </c:pt>
                <c:pt idx="1">
                  <c:v>5469</c:v>
                </c:pt>
                <c:pt idx="2">
                  <c:v>6016</c:v>
                </c:pt>
                <c:pt idx="3">
                  <c:v>6629</c:v>
                </c:pt>
                <c:pt idx="4">
                  <c:v>7372</c:v>
                </c:pt>
                <c:pt idx="5">
                  <c:v>8743</c:v>
                </c:pt>
                <c:pt idx="6">
                  <c:v>11661</c:v>
                </c:pt>
                <c:pt idx="7">
                  <c:v>11722</c:v>
                </c:pt>
                <c:pt idx="8">
                  <c:v>11096</c:v>
                </c:pt>
                <c:pt idx="9">
                  <c:v>11988</c:v>
                </c:pt>
                <c:pt idx="10">
                  <c:v>11849</c:v>
                </c:pt>
                <c:pt idx="11">
                  <c:v>12334</c:v>
                </c:pt>
                <c:pt idx="12">
                  <c:v>11543</c:v>
                </c:pt>
                <c:pt idx="13">
                  <c:v>11226</c:v>
                </c:pt>
                <c:pt idx="14">
                  <c:v>10997</c:v>
                </c:pt>
                <c:pt idx="15">
                  <c:v>10913</c:v>
                </c:pt>
                <c:pt idx="16">
                  <c:v>9862</c:v>
                </c:pt>
                <c:pt idx="17">
                  <c:v>8905</c:v>
                </c:pt>
                <c:pt idx="18">
                  <c:v>8616</c:v>
                </c:pt>
                <c:pt idx="19">
                  <c:v>8392</c:v>
                </c:pt>
                <c:pt idx="20">
                  <c:v>8245</c:v>
                </c:pt>
                <c:pt idx="21">
                  <c:v>8100</c:v>
                </c:pt>
                <c:pt idx="22">
                  <c:v>7624</c:v>
                </c:pt>
                <c:pt idx="23">
                  <c:v>7566</c:v>
                </c:pt>
                <c:pt idx="24">
                  <c:v>7581</c:v>
                </c:pt>
                <c:pt idx="25">
                  <c:v>7290</c:v>
                </c:pt>
                <c:pt idx="26">
                  <c:v>7344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8A-48BC-85C3-8F8C67D58B53}"/>
            </c:ext>
          </c:extLst>
        </c:ser>
        <c:ser>
          <c:idx val="4"/>
          <c:order val="4"/>
          <c:tx>
            <c:strRef>
              <c:f>CPS!$A$60</c:f>
              <c:strCache>
                <c:ptCount val="1"/>
                <c:pt idx="0">
                  <c:v>Ammortizzatori del mkt. del lavoro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cat>
            <c:numRef>
              <c:f>CPS!$B$55:$AB$55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CPS!$B$60:$AB$60</c:f>
              <c:numCache>
                <c:formatCode>#,##0</c:formatCode>
                <c:ptCount val="27"/>
                <c:pt idx="0">
                  <c:v>4451</c:v>
                </c:pt>
                <c:pt idx="1">
                  <c:v>4268</c:v>
                </c:pt>
                <c:pt idx="2">
                  <c:v>4320</c:v>
                </c:pt>
                <c:pt idx="3">
                  <c:v>4390</c:v>
                </c:pt>
                <c:pt idx="4">
                  <c:v>4270</c:v>
                </c:pt>
                <c:pt idx="5">
                  <c:v>3960</c:v>
                </c:pt>
                <c:pt idx="6">
                  <c:v>4013</c:v>
                </c:pt>
                <c:pt idx="7">
                  <c:v>4220</c:v>
                </c:pt>
                <c:pt idx="8">
                  <c:v>4541</c:v>
                </c:pt>
                <c:pt idx="9">
                  <c:v>5075</c:v>
                </c:pt>
                <c:pt idx="10">
                  <c:v>5624</c:v>
                </c:pt>
                <c:pt idx="11">
                  <c:v>5795</c:v>
                </c:pt>
                <c:pt idx="12">
                  <c:v>5393</c:v>
                </c:pt>
                <c:pt idx="13">
                  <c:v>6401</c:v>
                </c:pt>
                <c:pt idx="14">
                  <c:v>10472</c:v>
                </c:pt>
                <c:pt idx="15">
                  <c:v>11407</c:v>
                </c:pt>
                <c:pt idx="16">
                  <c:v>11426</c:v>
                </c:pt>
                <c:pt idx="17">
                  <c:v>13119</c:v>
                </c:pt>
                <c:pt idx="18">
                  <c:v>15150</c:v>
                </c:pt>
                <c:pt idx="19">
                  <c:v>14745</c:v>
                </c:pt>
                <c:pt idx="20">
                  <c:v>14326</c:v>
                </c:pt>
                <c:pt idx="21">
                  <c:v>14181</c:v>
                </c:pt>
                <c:pt idx="22">
                  <c:v>13419</c:v>
                </c:pt>
                <c:pt idx="23">
                  <c:v>13119</c:v>
                </c:pt>
                <c:pt idx="24">
                  <c:v>13316</c:v>
                </c:pt>
                <c:pt idx="25">
                  <c:v>27850</c:v>
                </c:pt>
                <c:pt idx="26">
                  <c:v>19579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8A-48BC-85C3-8F8C67D58B53}"/>
            </c:ext>
          </c:extLst>
        </c:ser>
        <c:ser>
          <c:idx val="5"/>
          <c:order val="5"/>
          <c:tx>
            <c:strRef>
              <c:f>CPS!$A$61</c:f>
              <c:strCache>
                <c:ptCount val="1"/>
                <c:pt idx="0">
                  <c:v>Liquidazioni di fine rapporto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cat>
            <c:numRef>
              <c:f>CPS!$B$55:$AB$55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CPS!$B$61:$AB$61</c:f>
              <c:numCache>
                <c:formatCode>#,##0</c:formatCode>
                <c:ptCount val="27"/>
                <c:pt idx="0">
                  <c:v>6067</c:v>
                </c:pt>
                <c:pt idx="1">
                  <c:v>4844</c:v>
                </c:pt>
                <c:pt idx="2">
                  <c:v>4654</c:v>
                </c:pt>
                <c:pt idx="3">
                  <c:v>6462</c:v>
                </c:pt>
                <c:pt idx="4">
                  <c:v>5153</c:v>
                </c:pt>
                <c:pt idx="5">
                  <c:v>5602</c:v>
                </c:pt>
                <c:pt idx="6">
                  <c:v>4205</c:v>
                </c:pt>
                <c:pt idx="7">
                  <c:v>4168</c:v>
                </c:pt>
                <c:pt idx="8">
                  <c:v>4393</c:v>
                </c:pt>
                <c:pt idx="9">
                  <c:v>4954</c:v>
                </c:pt>
                <c:pt idx="10">
                  <c:v>5021</c:v>
                </c:pt>
                <c:pt idx="11">
                  <c:v>6181</c:v>
                </c:pt>
                <c:pt idx="12">
                  <c:v>8597</c:v>
                </c:pt>
                <c:pt idx="13">
                  <c:v>10314</c:v>
                </c:pt>
                <c:pt idx="14">
                  <c:v>8980</c:v>
                </c:pt>
                <c:pt idx="15">
                  <c:v>11205</c:v>
                </c:pt>
                <c:pt idx="16">
                  <c:v>10661</c:v>
                </c:pt>
                <c:pt idx="17">
                  <c:v>10052</c:v>
                </c:pt>
                <c:pt idx="18">
                  <c:v>9899</c:v>
                </c:pt>
                <c:pt idx="19">
                  <c:v>8860</c:v>
                </c:pt>
                <c:pt idx="20">
                  <c:v>9486</c:v>
                </c:pt>
                <c:pt idx="21">
                  <c:v>9839</c:v>
                </c:pt>
                <c:pt idx="22">
                  <c:v>11300</c:v>
                </c:pt>
                <c:pt idx="23">
                  <c:v>11966</c:v>
                </c:pt>
                <c:pt idx="24">
                  <c:v>14056</c:v>
                </c:pt>
                <c:pt idx="25">
                  <c:v>14306</c:v>
                </c:pt>
                <c:pt idx="26">
                  <c:v>15336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8A-48BC-85C3-8F8C67D58B53}"/>
            </c:ext>
          </c:extLst>
        </c:ser>
        <c:ser>
          <c:idx val="6"/>
          <c:order val="6"/>
          <c:tx>
            <c:strRef>
              <c:f>CPS!$A$62</c:f>
              <c:strCache>
                <c:ptCount val="1"/>
                <c:pt idx="0">
                  <c:v>Assegni familiari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cat>
            <c:numRef>
              <c:f>CPS!$B$55:$AB$55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CPS!$B$62:$AB$62</c:f>
              <c:numCache>
                <c:formatCode>#,##0</c:formatCode>
                <c:ptCount val="27"/>
                <c:pt idx="0">
                  <c:v>3144</c:v>
                </c:pt>
                <c:pt idx="1">
                  <c:v>3604</c:v>
                </c:pt>
                <c:pt idx="2">
                  <c:v>4287</c:v>
                </c:pt>
                <c:pt idx="3">
                  <c:v>4641</c:v>
                </c:pt>
                <c:pt idx="4">
                  <c:v>5015</c:v>
                </c:pt>
                <c:pt idx="5">
                  <c:v>5254</c:v>
                </c:pt>
                <c:pt idx="6">
                  <c:v>5375</c:v>
                </c:pt>
                <c:pt idx="7">
                  <c:v>5126</c:v>
                </c:pt>
                <c:pt idx="8">
                  <c:v>5294</c:v>
                </c:pt>
                <c:pt idx="9">
                  <c:v>5471</c:v>
                </c:pt>
                <c:pt idx="10">
                  <c:v>5406</c:v>
                </c:pt>
                <c:pt idx="11">
                  <c:v>5317</c:v>
                </c:pt>
                <c:pt idx="12">
                  <c:v>6095</c:v>
                </c:pt>
                <c:pt idx="13">
                  <c:v>6363</c:v>
                </c:pt>
                <c:pt idx="14">
                  <c:v>6299</c:v>
                </c:pt>
                <c:pt idx="15">
                  <c:v>6039</c:v>
                </c:pt>
                <c:pt idx="16">
                  <c:v>6279</c:v>
                </c:pt>
                <c:pt idx="17">
                  <c:v>6417</c:v>
                </c:pt>
                <c:pt idx="18">
                  <c:v>6462</c:v>
                </c:pt>
                <c:pt idx="19">
                  <c:v>6412</c:v>
                </c:pt>
                <c:pt idx="20">
                  <c:v>6313</c:v>
                </c:pt>
                <c:pt idx="21">
                  <c:v>6446</c:v>
                </c:pt>
                <c:pt idx="22">
                  <c:v>6443</c:v>
                </c:pt>
                <c:pt idx="23">
                  <c:v>6267</c:v>
                </c:pt>
                <c:pt idx="24">
                  <c:v>6024</c:v>
                </c:pt>
                <c:pt idx="25">
                  <c:v>5721</c:v>
                </c:pt>
                <c:pt idx="26">
                  <c:v>8041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8A-48BC-85C3-8F8C67D58B53}"/>
            </c:ext>
          </c:extLst>
        </c:ser>
        <c:ser>
          <c:idx val="7"/>
          <c:order val="7"/>
          <c:tx>
            <c:strRef>
              <c:f>CPS!$A$63</c:f>
              <c:strCache>
                <c:ptCount val="1"/>
                <c:pt idx="0">
                  <c:v>Prestazioni agli invalidi civili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CPS!$B$55:$AB$55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CPS!$B$63:$AB$63</c:f>
              <c:numCache>
                <c:formatCode>#,##0</c:formatCode>
                <c:ptCount val="27"/>
                <c:pt idx="0">
                  <c:v>8370</c:v>
                </c:pt>
                <c:pt idx="1">
                  <c:v>8386</c:v>
                </c:pt>
                <c:pt idx="2">
                  <c:v>8266</c:v>
                </c:pt>
                <c:pt idx="3">
                  <c:v>8237</c:v>
                </c:pt>
                <c:pt idx="4">
                  <c:v>8399</c:v>
                </c:pt>
                <c:pt idx="5">
                  <c:v>8625</c:v>
                </c:pt>
                <c:pt idx="6">
                  <c:v>8590</c:v>
                </c:pt>
                <c:pt idx="7">
                  <c:v>10653</c:v>
                </c:pt>
                <c:pt idx="8">
                  <c:v>11595</c:v>
                </c:pt>
                <c:pt idx="9">
                  <c:v>12100</c:v>
                </c:pt>
                <c:pt idx="10">
                  <c:v>12723</c:v>
                </c:pt>
                <c:pt idx="11">
                  <c:v>13363</c:v>
                </c:pt>
                <c:pt idx="12">
                  <c:v>14287</c:v>
                </c:pt>
                <c:pt idx="13">
                  <c:v>15118</c:v>
                </c:pt>
                <c:pt idx="14">
                  <c:v>16190</c:v>
                </c:pt>
                <c:pt idx="15">
                  <c:v>16374</c:v>
                </c:pt>
                <c:pt idx="16">
                  <c:v>15898</c:v>
                </c:pt>
                <c:pt idx="17">
                  <c:v>16309</c:v>
                </c:pt>
                <c:pt idx="18">
                  <c:v>16787</c:v>
                </c:pt>
                <c:pt idx="19">
                  <c:v>17068</c:v>
                </c:pt>
                <c:pt idx="20">
                  <c:v>17187</c:v>
                </c:pt>
                <c:pt idx="21">
                  <c:v>17386</c:v>
                </c:pt>
                <c:pt idx="22">
                  <c:v>17522</c:v>
                </c:pt>
                <c:pt idx="23">
                  <c:v>17922</c:v>
                </c:pt>
                <c:pt idx="24">
                  <c:v>18465</c:v>
                </c:pt>
                <c:pt idx="25">
                  <c:v>18860</c:v>
                </c:pt>
                <c:pt idx="26">
                  <c:v>19718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B8A-48BC-85C3-8F8C67D58B53}"/>
            </c:ext>
          </c:extLst>
        </c:ser>
        <c:ser>
          <c:idx val="8"/>
          <c:order val="8"/>
          <c:tx>
            <c:strRef>
              <c:f>CPS!$A$64</c:f>
              <c:strCache>
                <c:ptCount val="1"/>
                <c:pt idx="0">
                  <c:v>Altri istituti assistenziali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CPS!$B$55:$AB$55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CPS!$B$64:$AB$64</c:f>
              <c:numCache>
                <c:formatCode>#,##0</c:formatCode>
                <c:ptCount val="27"/>
                <c:pt idx="0">
                  <c:v>7828</c:v>
                </c:pt>
                <c:pt idx="1">
                  <c:v>8253</c:v>
                </c:pt>
                <c:pt idx="2">
                  <c:v>8789</c:v>
                </c:pt>
                <c:pt idx="3">
                  <c:v>8473</c:v>
                </c:pt>
                <c:pt idx="4">
                  <c:v>9574</c:v>
                </c:pt>
                <c:pt idx="5">
                  <c:v>9953</c:v>
                </c:pt>
                <c:pt idx="6">
                  <c:v>11132</c:v>
                </c:pt>
                <c:pt idx="7">
                  <c:v>12141</c:v>
                </c:pt>
                <c:pt idx="8">
                  <c:v>12853</c:v>
                </c:pt>
                <c:pt idx="9">
                  <c:v>13706</c:v>
                </c:pt>
                <c:pt idx="10">
                  <c:v>13351</c:v>
                </c:pt>
                <c:pt idx="11">
                  <c:v>14880</c:v>
                </c:pt>
                <c:pt idx="12">
                  <c:v>15802</c:v>
                </c:pt>
                <c:pt idx="13">
                  <c:v>16509</c:v>
                </c:pt>
                <c:pt idx="14">
                  <c:v>19210</c:v>
                </c:pt>
                <c:pt idx="15">
                  <c:v>18022</c:v>
                </c:pt>
                <c:pt idx="16">
                  <c:v>17305</c:v>
                </c:pt>
                <c:pt idx="17">
                  <c:v>17000</c:v>
                </c:pt>
                <c:pt idx="18">
                  <c:v>17650</c:v>
                </c:pt>
                <c:pt idx="19">
                  <c:v>24669</c:v>
                </c:pt>
                <c:pt idx="20">
                  <c:v>28412</c:v>
                </c:pt>
                <c:pt idx="21">
                  <c:v>29665</c:v>
                </c:pt>
                <c:pt idx="22">
                  <c:v>30812</c:v>
                </c:pt>
                <c:pt idx="23">
                  <c:v>32255</c:v>
                </c:pt>
                <c:pt idx="24">
                  <c:v>35216</c:v>
                </c:pt>
                <c:pt idx="25">
                  <c:v>49786</c:v>
                </c:pt>
                <c:pt idx="26">
                  <c:v>49234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B8A-48BC-85C3-8F8C67D58B53}"/>
            </c:ext>
          </c:extLst>
        </c:ser>
        <c:ser>
          <c:idx val="9"/>
          <c:order val="9"/>
          <c:tx>
            <c:strRef>
              <c:f>CPS!$A$65</c:f>
              <c:strCache>
                <c:ptCount val="1"/>
                <c:pt idx="0">
                  <c:v> Indennità di malattia, per infortuni e maternità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cat>
            <c:numRef>
              <c:f>CPS!$B$55:$AB$55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CPS!$B$65:$AB$65</c:f>
              <c:numCache>
                <c:formatCode>#,##0</c:formatCode>
                <c:ptCount val="27"/>
                <c:pt idx="0">
                  <c:v>2576</c:v>
                </c:pt>
                <c:pt idx="1">
                  <c:v>2759</c:v>
                </c:pt>
                <c:pt idx="2">
                  <c:v>2857</c:v>
                </c:pt>
                <c:pt idx="3">
                  <c:v>3196</c:v>
                </c:pt>
                <c:pt idx="4">
                  <c:v>3384</c:v>
                </c:pt>
                <c:pt idx="5">
                  <c:v>3635</c:v>
                </c:pt>
                <c:pt idx="6">
                  <c:v>3833</c:v>
                </c:pt>
                <c:pt idx="7">
                  <c:v>4086</c:v>
                </c:pt>
                <c:pt idx="8">
                  <c:v>4765</c:v>
                </c:pt>
                <c:pt idx="9">
                  <c:v>5184</c:v>
                </c:pt>
                <c:pt idx="10">
                  <c:v>5213</c:v>
                </c:pt>
                <c:pt idx="11">
                  <c:v>5467</c:v>
                </c:pt>
                <c:pt idx="12">
                  <c:v>5780</c:v>
                </c:pt>
                <c:pt idx="13">
                  <c:v>6033</c:v>
                </c:pt>
                <c:pt idx="14">
                  <c:v>6212</c:v>
                </c:pt>
                <c:pt idx="15">
                  <c:v>6186</c:v>
                </c:pt>
                <c:pt idx="16">
                  <c:v>6475</c:v>
                </c:pt>
                <c:pt idx="17">
                  <c:v>6665</c:v>
                </c:pt>
                <c:pt idx="18">
                  <c:v>6817</c:v>
                </c:pt>
                <c:pt idx="19">
                  <c:v>6464</c:v>
                </c:pt>
                <c:pt idx="20">
                  <c:v>6406</c:v>
                </c:pt>
                <c:pt idx="21">
                  <c:v>6755</c:v>
                </c:pt>
                <c:pt idx="22">
                  <c:v>7465</c:v>
                </c:pt>
                <c:pt idx="23">
                  <c:v>7823</c:v>
                </c:pt>
                <c:pt idx="24">
                  <c:v>7942</c:v>
                </c:pt>
                <c:pt idx="25">
                  <c:v>9846</c:v>
                </c:pt>
                <c:pt idx="26">
                  <c:v>9165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B8A-48BC-85C3-8F8C67D58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589344"/>
        <c:axId val="1008588928"/>
      </c:areaChart>
      <c:catAx>
        <c:axId val="100858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008588928"/>
        <c:crosses val="autoZero"/>
        <c:auto val="1"/>
        <c:lblAlgn val="ctr"/>
        <c:lblOffset val="100"/>
        <c:noMultiLvlLbl val="0"/>
      </c:catAx>
      <c:valAx>
        <c:axId val="100858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0085893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7326135321362E-3"/>
          <c:y val="0.82965701547355863"/>
          <c:w val="0.9861126609476113"/>
          <c:h val="0.158025820461331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161924</xdr:colOff>
      <xdr:row>66</xdr:row>
      <xdr:rowOff>71436</xdr:rowOff>
    </xdr:from>
    <xdr:to>
      <xdr:col>22</xdr:col>
      <xdr:colOff>495299</xdr:colOff>
      <xdr:row>97</xdr:row>
      <xdr:rowOff>57150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107835F-2155-4207-804F-5F1D4D442EB3}"/>
            </a:ext>
          </a:extLst>
        </xdr:cNvPr>
        <xdr:cNvGrpSpPr/>
      </xdr:nvGrpSpPr>
      <xdr:grpSpPr>
        <a:xfrm>
          <a:off x="9848849" y="13558836"/>
          <a:ext cx="7877175" cy="6186489"/>
          <a:chOff x="9848849" y="13558836"/>
          <a:chExt cx="7877175" cy="6186489"/>
        </a:xfrm>
      </xdr:grpSpPr>
      <xdr:graphicFrame macro="">
        <xdr:nvGraphicFramePr>
          <xdr:cNvPr id="9" name="Grafico 8">
            <a:extLst>
              <a:ext uri="{FF2B5EF4-FFF2-40B4-BE49-F238E27FC236}">
                <a16:creationId xmlns:a16="http://schemas.microsoft.com/office/drawing/2014/main" id="{BC9C2C9E-8EA8-4AC5-A987-904211A64B8B}"/>
              </a:ext>
            </a:extLst>
          </xdr:cNvPr>
          <xdr:cNvGraphicFramePr/>
        </xdr:nvGraphicFramePr>
        <xdr:xfrm>
          <a:off x="9848849" y="13558836"/>
          <a:ext cx="7877175" cy="618648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7" name="Connettore diritto 6">
            <a:extLst>
              <a:ext uri="{FF2B5EF4-FFF2-40B4-BE49-F238E27FC236}">
                <a16:creationId xmlns:a16="http://schemas.microsoft.com/office/drawing/2014/main" id="{FE85A82A-BB9A-43AD-9469-29031CB5935F}"/>
              </a:ext>
            </a:extLst>
          </xdr:cNvPr>
          <xdr:cNvCxnSpPr/>
        </xdr:nvCxnSpPr>
        <xdr:spPr>
          <a:xfrm flipH="1" flipV="1">
            <a:off x="10334625" y="15897225"/>
            <a:ext cx="7172325" cy="9525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AB99"/>
  <sheetViews>
    <sheetView tabSelected="1" topLeftCell="E38" workbookViewId="0">
      <selection activeCell="Z44" sqref="Z44"/>
    </sheetView>
  </sheetViews>
  <sheetFormatPr defaultRowHeight="15.75" x14ac:dyDescent="0.25"/>
  <cols>
    <col min="1" max="1" width="60.42578125" style="2" customWidth="1"/>
    <col min="2" max="28" width="9.42578125" style="2" customWidth="1"/>
    <col min="29" max="16384" width="9.140625" style="2"/>
  </cols>
  <sheetData>
    <row r="1" spans="1:28" x14ac:dyDescent="0.25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1"/>
      <c r="N1" s="1"/>
      <c r="O1" s="1"/>
      <c r="P1" s="1"/>
      <c r="Q1" s="31"/>
      <c r="R1" s="31"/>
      <c r="S1" s="1"/>
      <c r="T1" s="31"/>
      <c r="U1" s="31"/>
      <c r="V1" s="1"/>
      <c r="W1" s="1"/>
      <c r="X1" s="1"/>
      <c r="Y1" s="1"/>
      <c r="Z1" s="1"/>
      <c r="AA1" s="1"/>
      <c r="AB1" s="1"/>
    </row>
    <row r="2" spans="1:28" ht="16.5" thickBot="1" x14ac:dyDescent="0.3">
      <c r="A2" s="1"/>
      <c r="B2" s="1"/>
      <c r="C2" s="34"/>
      <c r="D2" s="34"/>
      <c r="E2" s="34"/>
      <c r="F2" s="34"/>
      <c r="G2" s="1"/>
      <c r="H2" s="1"/>
      <c r="I2" s="1"/>
      <c r="J2" s="1"/>
      <c r="K2" s="1"/>
      <c r="L2" s="1"/>
      <c r="M2" s="1"/>
      <c r="N2" s="1"/>
      <c r="O2" s="1"/>
      <c r="P2" s="1"/>
      <c r="Q2" s="34"/>
      <c r="R2" s="34"/>
      <c r="S2" s="1"/>
      <c r="T2" s="34"/>
      <c r="U2" s="34"/>
      <c r="V2" s="1"/>
      <c r="W2" s="1"/>
      <c r="X2" s="1"/>
      <c r="Y2" s="1"/>
      <c r="Z2" s="1"/>
      <c r="AA2" s="1"/>
      <c r="AB2" s="1"/>
    </row>
    <row r="3" spans="1:28" s="3" customFormat="1" ht="27.75" thickTop="1" thickBot="1" x14ac:dyDescent="0.3">
      <c r="A3" s="21" t="s">
        <v>0</v>
      </c>
      <c r="B3" s="20">
        <v>1995</v>
      </c>
      <c r="C3" s="20">
        <v>1996</v>
      </c>
      <c r="D3" s="20">
        <v>1997</v>
      </c>
      <c r="E3" s="20">
        <v>1998</v>
      </c>
      <c r="F3" s="20">
        <v>1999</v>
      </c>
      <c r="G3" s="20">
        <v>2000</v>
      </c>
      <c r="H3" s="20">
        <v>2001</v>
      </c>
      <c r="I3" s="20">
        <v>2002</v>
      </c>
      <c r="J3" s="20">
        <v>2003</v>
      </c>
      <c r="K3" s="20">
        <v>2004</v>
      </c>
      <c r="L3" s="20">
        <v>2005</v>
      </c>
      <c r="M3" s="20">
        <v>2006</v>
      </c>
      <c r="N3" s="20">
        <v>2007</v>
      </c>
      <c r="O3" s="20">
        <v>2008</v>
      </c>
      <c r="P3" s="20">
        <v>2009</v>
      </c>
      <c r="Q3" s="20">
        <v>2010</v>
      </c>
      <c r="R3" s="20">
        <v>2011</v>
      </c>
      <c r="S3" s="20">
        <v>2012</v>
      </c>
      <c r="T3" s="20">
        <v>2013</v>
      </c>
      <c r="U3" s="20">
        <v>2014</v>
      </c>
      <c r="V3" s="20">
        <v>2015</v>
      </c>
      <c r="W3" s="20">
        <v>2016</v>
      </c>
      <c r="X3" s="20">
        <v>2017</v>
      </c>
      <c r="Y3" s="20">
        <v>2018</v>
      </c>
      <c r="Z3" s="20">
        <v>2019</v>
      </c>
      <c r="AA3" s="20">
        <v>2020</v>
      </c>
      <c r="AB3" s="20">
        <v>2021</v>
      </c>
    </row>
    <row r="4" spans="1:28" ht="16.5" thickTop="1" x14ac:dyDescent="0.25">
      <c r="A4" s="1"/>
      <c r="B4" s="1"/>
      <c r="C4" s="34"/>
      <c r="D4" s="34"/>
      <c r="E4" s="34"/>
      <c r="F4" s="34"/>
      <c r="G4" s="1"/>
      <c r="H4" s="1"/>
      <c r="I4" s="1"/>
      <c r="J4" s="1"/>
      <c r="K4" s="1"/>
      <c r="L4" s="1"/>
      <c r="M4" s="1"/>
      <c r="N4" s="1"/>
      <c r="O4" s="1"/>
      <c r="P4" s="1"/>
      <c r="Q4" s="34"/>
      <c r="R4" s="34"/>
      <c r="S4" s="1"/>
      <c r="T4" s="34"/>
      <c r="U4" s="34"/>
      <c r="V4" s="1"/>
      <c r="W4" s="1"/>
      <c r="X4" s="1"/>
      <c r="Y4" s="1"/>
      <c r="Z4" s="1"/>
      <c r="AA4" s="1"/>
      <c r="AB4" s="1"/>
    </row>
    <row r="5" spans="1:28" x14ac:dyDescent="0.25">
      <c r="A5" s="7" t="s">
        <v>1</v>
      </c>
      <c r="B5" s="8">
        <v>44534</v>
      </c>
      <c r="C5" s="8">
        <v>47988</v>
      </c>
      <c r="D5" s="8">
        <v>52062</v>
      </c>
      <c r="E5" s="8">
        <v>53922</v>
      </c>
      <c r="F5" s="8">
        <v>56424</v>
      </c>
      <c r="G5" s="8">
        <v>63384</v>
      </c>
      <c r="H5" s="8">
        <v>70185</v>
      </c>
      <c r="I5" s="8">
        <v>74224</v>
      </c>
      <c r="J5" s="8">
        <v>76471</v>
      </c>
      <c r="K5" s="8">
        <v>84258</v>
      </c>
      <c r="L5" s="8">
        <v>89896</v>
      </c>
      <c r="M5" s="8">
        <v>94851</v>
      </c>
      <c r="N5" s="8">
        <v>94551</v>
      </c>
      <c r="O5" s="8">
        <v>100955</v>
      </c>
      <c r="P5" s="8">
        <v>102113</v>
      </c>
      <c r="Q5" s="8">
        <v>104447</v>
      </c>
      <c r="R5" s="8">
        <v>103550</v>
      </c>
      <c r="S5" s="8">
        <v>101903</v>
      </c>
      <c r="T5" s="8">
        <v>101042</v>
      </c>
      <c r="U5" s="8">
        <v>102718</v>
      </c>
      <c r="V5" s="8">
        <v>102922</v>
      </c>
      <c r="W5" s="8">
        <v>103815</v>
      </c>
      <c r="X5" s="8">
        <v>104868</v>
      </c>
      <c r="Y5" s="8">
        <v>107289</v>
      </c>
      <c r="Z5" s="8">
        <v>108501</v>
      </c>
      <c r="AA5" s="8">
        <v>115015</v>
      </c>
      <c r="AB5" s="8">
        <v>120116</v>
      </c>
    </row>
    <row r="6" spans="1:28" x14ac:dyDescent="0.25">
      <c r="A6" s="9" t="s">
        <v>2</v>
      </c>
      <c r="B6" s="8">
        <v>44534</v>
      </c>
      <c r="C6" s="8">
        <v>47988</v>
      </c>
      <c r="D6" s="8">
        <v>52062</v>
      </c>
      <c r="E6" s="8">
        <v>53922</v>
      </c>
      <c r="F6" s="8">
        <v>56424</v>
      </c>
      <c r="G6" s="8">
        <v>63384</v>
      </c>
      <c r="H6" s="8">
        <v>70185</v>
      </c>
      <c r="I6" s="8">
        <v>74224</v>
      </c>
      <c r="J6" s="8">
        <v>76471</v>
      </c>
      <c r="K6" s="8">
        <v>84258</v>
      </c>
      <c r="L6" s="8">
        <v>89896</v>
      </c>
      <c r="M6" s="8">
        <v>94851</v>
      </c>
      <c r="N6" s="8">
        <v>94551</v>
      </c>
      <c r="O6" s="8">
        <v>100955</v>
      </c>
      <c r="P6" s="8">
        <v>102113</v>
      </c>
      <c r="Q6" s="8">
        <v>104447</v>
      </c>
      <c r="R6" s="8">
        <v>103550</v>
      </c>
      <c r="S6" s="8">
        <v>101903</v>
      </c>
      <c r="T6" s="8">
        <v>101042</v>
      </c>
      <c r="U6" s="8">
        <v>102718</v>
      </c>
      <c r="V6" s="8">
        <v>102922</v>
      </c>
      <c r="W6" s="8">
        <v>103815</v>
      </c>
      <c r="X6" s="8">
        <v>104868</v>
      </c>
      <c r="Y6" s="8">
        <v>107289</v>
      </c>
      <c r="Z6" s="8">
        <v>108501</v>
      </c>
      <c r="AA6" s="8">
        <v>115015</v>
      </c>
      <c r="AB6" s="8">
        <v>120116</v>
      </c>
    </row>
    <row r="7" spans="1:28" x14ac:dyDescent="0.25">
      <c r="A7" s="18" t="s">
        <v>34</v>
      </c>
      <c r="B7" s="8">
        <v>16746</v>
      </c>
      <c r="C7" s="8">
        <v>17986</v>
      </c>
      <c r="D7" s="8">
        <v>18734</v>
      </c>
      <c r="E7" s="8">
        <v>19885</v>
      </c>
      <c r="F7" s="8">
        <v>21732</v>
      </c>
      <c r="G7" s="8">
        <v>25524</v>
      </c>
      <c r="H7" s="8">
        <v>29417</v>
      </c>
      <c r="I7" s="8">
        <v>31251</v>
      </c>
      <c r="J7" s="8">
        <v>32174</v>
      </c>
      <c r="K7" s="8">
        <v>35238</v>
      </c>
      <c r="L7" s="8">
        <v>37533</v>
      </c>
      <c r="M7" s="8">
        <v>38497</v>
      </c>
      <c r="N7" s="8">
        <v>38817</v>
      </c>
      <c r="O7" s="8">
        <v>39581</v>
      </c>
      <c r="P7" s="8">
        <v>40706</v>
      </c>
      <c r="Q7" s="8">
        <v>41257</v>
      </c>
      <c r="R7" s="8">
        <v>39994</v>
      </c>
      <c r="S7" s="8">
        <v>38992</v>
      </c>
      <c r="T7" s="8">
        <v>39009</v>
      </c>
      <c r="U7" s="8">
        <v>39696</v>
      </c>
      <c r="V7" s="8">
        <v>39195</v>
      </c>
      <c r="W7" s="8">
        <v>39198</v>
      </c>
      <c r="X7" s="8">
        <v>39301</v>
      </c>
      <c r="Y7" s="8">
        <v>40079</v>
      </c>
      <c r="Z7" s="8">
        <v>40416</v>
      </c>
      <c r="AA7" s="8">
        <v>41085</v>
      </c>
      <c r="AB7" s="8">
        <v>41805</v>
      </c>
    </row>
    <row r="8" spans="1:28" x14ac:dyDescent="0.25">
      <c r="A8" s="10" t="s">
        <v>3</v>
      </c>
      <c r="B8" s="8">
        <v>4995</v>
      </c>
      <c r="C8" s="8">
        <v>5469</v>
      </c>
      <c r="D8" s="8">
        <v>6016</v>
      </c>
      <c r="E8" s="8">
        <v>6629</v>
      </c>
      <c r="F8" s="8">
        <v>7372</v>
      </c>
      <c r="G8" s="8">
        <v>8743</v>
      </c>
      <c r="H8" s="8">
        <v>11661</v>
      </c>
      <c r="I8" s="8">
        <v>11722</v>
      </c>
      <c r="J8" s="8">
        <v>11096</v>
      </c>
      <c r="K8" s="8">
        <v>11988</v>
      </c>
      <c r="L8" s="8">
        <v>11849</v>
      </c>
      <c r="M8" s="8">
        <v>12334</v>
      </c>
      <c r="N8" s="8">
        <v>11543</v>
      </c>
      <c r="O8" s="8">
        <v>11226</v>
      </c>
      <c r="P8" s="8">
        <v>10997</v>
      </c>
      <c r="Q8" s="8">
        <v>10913</v>
      </c>
      <c r="R8" s="8">
        <v>9862</v>
      </c>
      <c r="S8" s="8">
        <v>8905</v>
      </c>
      <c r="T8" s="8">
        <v>8616</v>
      </c>
      <c r="U8" s="8">
        <v>8392</v>
      </c>
      <c r="V8" s="8">
        <v>8245</v>
      </c>
      <c r="W8" s="8">
        <v>8100</v>
      </c>
      <c r="X8" s="8">
        <v>7624</v>
      </c>
      <c r="Y8" s="8">
        <v>7566</v>
      </c>
      <c r="Z8" s="8">
        <v>7581</v>
      </c>
      <c r="AA8" s="8">
        <v>7290</v>
      </c>
      <c r="AB8" s="8">
        <v>7344</v>
      </c>
    </row>
    <row r="9" spans="1:28" x14ac:dyDescent="0.25">
      <c r="A9" s="10" t="s">
        <v>4</v>
      </c>
      <c r="B9" s="8">
        <v>2855</v>
      </c>
      <c r="C9" s="8">
        <v>3161</v>
      </c>
      <c r="D9" s="8">
        <v>3436</v>
      </c>
      <c r="E9" s="8">
        <v>3485</v>
      </c>
      <c r="F9" s="8">
        <v>3735</v>
      </c>
      <c r="G9" s="8">
        <v>4019</v>
      </c>
      <c r="H9" s="8">
        <v>4505</v>
      </c>
      <c r="I9" s="8">
        <v>4613</v>
      </c>
      <c r="J9" s="8">
        <v>4795</v>
      </c>
      <c r="K9" s="8">
        <v>5020</v>
      </c>
      <c r="L9" s="8">
        <v>6453</v>
      </c>
      <c r="M9" s="8">
        <v>5930</v>
      </c>
      <c r="N9" s="8">
        <v>6076</v>
      </c>
      <c r="O9" s="8">
        <v>6079</v>
      </c>
      <c r="P9" s="8">
        <v>6949</v>
      </c>
      <c r="Q9" s="8">
        <v>6984</v>
      </c>
      <c r="R9" s="8">
        <v>6724</v>
      </c>
      <c r="S9" s="8">
        <v>6710</v>
      </c>
      <c r="T9" s="8">
        <v>6666</v>
      </c>
      <c r="U9" s="8">
        <v>6663</v>
      </c>
      <c r="V9" s="8">
        <v>6654</v>
      </c>
      <c r="W9" s="8">
        <v>6690</v>
      </c>
      <c r="X9" s="8">
        <v>6672</v>
      </c>
      <c r="Y9" s="8">
        <v>6818</v>
      </c>
      <c r="Z9" s="8">
        <v>6656</v>
      </c>
      <c r="AA9" s="8">
        <v>7403</v>
      </c>
      <c r="AB9" s="8">
        <v>7155</v>
      </c>
    </row>
    <row r="10" spans="1:28" x14ac:dyDescent="0.25">
      <c r="A10" s="10" t="s">
        <v>5</v>
      </c>
      <c r="B10" s="8">
        <v>1813</v>
      </c>
      <c r="C10" s="8">
        <v>1914</v>
      </c>
      <c r="D10" s="8">
        <v>1596</v>
      </c>
      <c r="E10" s="8">
        <v>1714</v>
      </c>
      <c r="F10" s="8">
        <v>1456</v>
      </c>
      <c r="G10" s="8">
        <v>1779</v>
      </c>
      <c r="H10" s="8">
        <v>2220</v>
      </c>
      <c r="I10" s="8">
        <v>2570</v>
      </c>
      <c r="J10" s="8">
        <v>2711</v>
      </c>
      <c r="K10" s="8">
        <v>2900</v>
      </c>
      <c r="L10" s="8">
        <v>3193</v>
      </c>
      <c r="M10" s="8">
        <v>3458</v>
      </c>
      <c r="N10" s="8">
        <v>3729</v>
      </c>
      <c r="O10" s="8">
        <v>3948</v>
      </c>
      <c r="P10" s="8">
        <v>4112</v>
      </c>
      <c r="Q10" s="8">
        <v>4542</v>
      </c>
      <c r="R10" s="8">
        <v>4687</v>
      </c>
      <c r="S10" s="8">
        <v>4774</v>
      </c>
      <c r="T10" s="8">
        <v>4699</v>
      </c>
      <c r="U10" s="8">
        <v>4744</v>
      </c>
      <c r="V10" s="8">
        <v>4604</v>
      </c>
      <c r="W10" s="8">
        <v>4699</v>
      </c>
      <c r="X10" s="8">
        <v>4808</v>
      </c>
      <c r="Y10" s="8">
        <v>4924</v>
      </c>
      <c r="Z10" s="8">
        <v>5012</v>
      </c>
      <c r="AA10" s="8">
        <v>5088</v>
      </c>
      <c r="AB10" s="8">
        <v>5327</v>
      </c>
    </row>
    <row r="11" spans="1:28" x14ac:dyDescent="0.25">
      <c r="A11" s="10" t="s">
        <v>6</v>
      </c>
      <c r="B11" s="8">
        <v>3869</v>
      </c>
      <c r="C11" s="8">
        <v>4093</v>
      </c>
      <c r="D11" s="8">
        <v>4418</v>
      </c>
      <c r="E11" s="8">
        <v>4331</v>
      </c>
      <c r="F11" s="8">
        <v>5115</v>
      </c>
      <c r="G11" s="8">
        <v>5630</v>
      </c>
      <c r="H11" s="8">
        <v>5783</v>
      </c>
      <c r="I11" s="8">
        <v>6297</v>
      </c>
      <c r="J11" s="8">
        <v>7154</v>
      </c>
      <c r="K11" s="8">
        <v>8257</v>
      </c>
      <c r="L11" s="8">
        <v>8468</v>
      </c>
      <c r="M11" s="8">
        <v>8696</v>
      </c>
      <c r="N11" s="8">
        <v>9194</v>
      </c>
      <c r="O11" s="8">
        <v>9407</v>
      </c>
      <c r="P11" s="8">
        <v>9493</v>
      </c>
      <c r="Q11" s="8">
        <v>9449</v>
      </c>
      <c r="R11" s="8">
        <v>9373</v>
      </c>
      <c r="S11" s="8">
        <v>9130</v>
      </c>
      <c r="T11" s="8">
        <v>9166</v>
      </c>
      <c r="U11" s="8">
        <v>9610</v>
      </c>
      <c r="V11" s="8">
        <v>9373</v>
      </c>
      <c r="W11" s="8">
        <v>9244</v>
      </c>
      <c r="X11" s="8">
        <v>9529</v>
      </c>
      <c r="Y11" s="8">
        <v>9391</v>
      </c>
      <c r="Z11" s="8">
        <v>9578</v>
      </c>
      <c r="AA11" s="8">
        <v>9539</v>
      </c>
      <c r="AB11" s="8">
        <v>9938</v>
      </c>
    </row>
    <row r="12" spans="1:28" x14ac:dyDescent="0.25">
      <c r="A12" s="10" t="s">
        <v>7</v>
      </c>
      <c r="B12" s="8">
        <v>2715</v>
      </c>
      <c r="C12" s="8">
        <v>2994</v>
      </c>
      <c r="D12" s="8">
        <v>2855</v>
      </c>
      <c r="E12" s="8">
        <v>3142</v>
      </c>
      <c r="F12" s="8">
        <v>3273</v>
      </c>
      <c r="G12" s="8">
        <v>3771</v>
      </c>
      <c r="H12" s="8">
        <v>3612</v>
      </c>
      <c r="I12" s="8">
        <v>3592</v>
      </c>
      <c r="J12" s="8">
        <v>3657</v>
      </c>
      <c r="K12" s="8">
        <v>3856</v>
      </c>
      <c r="L12" s="8">
        <v>3999</v>
      </c>
      <c r="M12" s="8">
        <v>4083</v>
      </c>
      <c r="N12" s="8">
        <v>4064</v>
      </c>
      <c r="O12" s="8">
        <v>3869</v>
      </c>
      <c r="P12" s="8">
        <v>3835</v>
      </c>
      <c r="Q12" s="8">
        <v>3865</v>
      </c>
      <c r="R12" s="8">
        <v>3861</v>
      </c>
      <c r="S12" s="8">
        <v>3712</v>
      </c>
      <c r="T12" s="8">
        <v>3713</v>
      </c>
      <c r="U12" s="8">
        <v>3731</v>
      </c>
      <c r="V12" s="8">
        <v>3640</v>
      </c>
      <c r="W12" s="8">
        <v>3605</v>
      </c>
      <c r="X12" s="8">
        <v>3559</v>
      </c>
      <c r="Y12" s="8">
        <v>3660</v>
      </c>
      <c r="Z12" s="8">
        <v>3568</v>
      </c>
      <c r="AA12" s="8">
        <v>3380</v>
      </c>
      <c r="AB12" s="8">
        <v>3448</v>
      </c>
    </row>
    <row r="13" spans="1:28" x14ac:dyDescent="0.25">
      <c r="A13" s="10" t="s">
        <v>8</v>
      </c>
      <c r="B13" s="11">
        <v>499</v>
      </c>
      <c r="C13" s="11">
        <v>355</v>
      </c>
      <c r="D13" s="11">
        <v>413</v>
      </c>
      <c r="E13" s="11">
        <v>584</v>
      </c>
      <c r="F13" s="11">
        <v>781</v>
      </c>
      <c r="G13" s="8">
        <v>1582</v>
      </c>
      <c r="H13" s="8">
        <v>1636</v>
      </c>
      <c r="I13" s="8">
        <v>2457</v>
      </c>
      <c r="J13" s="8">
        <v>2761</v>
      </c>
      <c r="K13" s="8">
        <v>3217</v>
      </c>
      <c r="L13" s="8">
        <v>3571</v>
      </c>
      <c r="M13" s="8">
        <v>3996</v>
      </c>
      <c r="N13" s="8">
        <v>4211</v>
      </c>
      <c r="O13" s="8">
        <v>5052</v>
      </c>
      <c r="P13" s="8">
        <v>5320</v>
      </c>
      <c r="Q13" s="8">
        <v>5504</v>
      </c>
      <c r="R13" s="8">
        <v>5487</v>
      </c>
      <c r="S13" s="8">
        <v>5761</v>
      </c>
      <c r="T13" s="8">
        <v>6149</v>
      </c>
      <c r="U13" s="8">
        <v>6556</v>
      </c>
      <c r="V13" s="8">
        <v>6679</v>
      </c>
      <c r="W13" s="8">
        <v>6860</v>
      </c>
      <c r="X13" s="8">
        <v>7109</v>
      </c>
      <c r="Y13" s="8">
        <v>7720</v>
      </c>
      <c r="Z13" s="8">
        <v>8021</v>
      </c>
      <c r="AA13" s="8">
        <v>8385</v>
      </c>
      <c r="AB13" s="8">
        <v>8593</v>
      </c>
    </row>
    <row r="14" spans="1:28" x14ac:dyDescent="0.25">
      <c r="A14" s="18" t="s">
        <v>35</v>
      </c>
      <c r="B14" s="8">
        <v>27788</v>
      </c>
      <c r="C14" s="8">
        <v>30002</v>
      </c>
      <c r="D14" s="8">
        <v>33328</v>
      </c>
      <c r="E14" s="8">
        <v>34037</v>
      </c>
      <c r="F14" s="8">
        <v>34692</v>
      </c>
      <c r="G14" s="8">
        <v>37860</v>
      </c>
      <c r="H14" s="8">
        <v>40768</v>
      </c>
      <c r="I14" s="8">
        <v>42973</v>
      </c>
      <c r="J14" s="8">
        <v>44297</v>
      </c>
      <c r="K14" s="8">
        <v>49020</v>
      </c>
      <c r="L14" s="8">
        <v>52363</v>
      </c>
      <c r="M14" s="8">
        <v>56354</v>
      </c>
      <c r="N14" s="8">
        <v>55734</v>
      </c>
      <c r="O14" s="8">
        <v>61374</v>
      </c>
      <c r="P14" s="8">
        <v>61407</v>
      </c>
      <c r="Q14" s="8">
        <v>63190</v>
      </c>
      <c r="R14" s="8">
        <v>63556</v>
      </c>
      <c r="S14" s="8">
        <v>62911</v>
      </c>
      <c r="T14" s="8">
        <v>62033</v>
      </c>
      <c r="U14" s="8">
        <v>63022</v>
      </c>
      <c r="V14" s="8">
        <v>63727</v>
      </c>
      <c r="W14" s="8">
        <v>64617</v>
      </c>
      <c r="X14" s="8">
        <v>65567</v>
      </c>
      <c r="Y14" s="8">
        <v>67210</v>
      </c>
      <c r="Z14" s="8">
        <v>68085</v>
      </c>
      <c r="AA14" s="8">
        <v>73930</v>
      </c>
      <c r="AB14" s="8">
        <v>78311</v>
      </c>
    </row>
    <row r="15" spans="1:28" x14ac:dyDescent="0.25">
      <c r="A15" s="10" t="s">
        <v>9</v>
      </c>
      <c r="B15" s="8">
        <v>18145</v>
      </c>
      <c r="C15" s="8">
        <v>19476</v>
      </c>
      <c r="D15" s="8">
        <v>21568</v>
      </c>
      <c r="E15" s="8">
        <v>21858</v>
      </c>
      <c r="F15" s="8">
        <v>22348</v>
      </c>
      <c r="G15" s="8">
        <v>24312</v>
      </c>
      <c r="H15" s="8">
        <v>26017</v>
      </c>
      <c r="I15" s="8">
        <v>27474</v>
      </c>
      <c r="J15" s="8">
        <v>28306</v>
      </c>
      <c r="K15" s="8">
        <v>31259</v>
      </c>
      <c r="L15" s="8">
        <v>33380</v>
      </c>
      <c r="M15" s="8">
        <v>35892</v>
      </c>
      <c r="N15" s="8">
        <v>35387</v>
      </c>
      <c r="O15" s="8">
        <v>38836</v>
      </c>
      <c r="P15" s="8">
        <v>38798</v>
      </c>
      <c r="Q15" s="8">
        <v>39927</v>
      </c>
      <c r="R15" s="8">
        <v>39915</v>
      </c>
      <c r="S15" s="8">
        <v>39323</v>
      </c>
      <c r="T15" s="8">
        <v>37723</v>
      </c>
      <c r="U15" s="8">
        <v>37043</v>
      </c>
      <c r="V15" s="8">
        <v>36913</v>
      </c>
      <c r="W15" s="8">
        <v>37093</v>
      </c>
      <c r="X15" s="8">
        <v>37221</v>
      </c>
      <c r="Y15" s="8">
        <v>37624</v>
      </c>
      <c r="Z15" s="8">
        <v>37877</v>
      </c>
      <c r="AA15" s="8">
        <v>41185</v>
      </c>
      <c r="AB15" s="8">
        <v>42649</v>
      </c>
    </row>
    <row r="16" spans="1:28" x14ac:dyDescent="0.25">
      <c r="A16" s="10" t="s">
        <v>10</v>
      </c>
      <c r="B16" s="8">
        <v>9643</v>
      </c>
      <c r="C16" s="8">
        <v>10526</v>
      </c>
      <c r="D16" s="8">
        <v>11760</v>
      </c>
      <c r="E16" s="8">
        <v>12179</v>
      </c>
      <c r="F16" s="8">
        <v>12344</v>
      </c>
      <c r="G16" s="8">
        <v>13548</v>
      </c>
      <c r="H16" s="8">
        <v>14751</v>
      </c>
      <c r="I16" s="8">
        <v>15499</v>
      </c>
      <c r="J16" s="8">
        <v>15991</v>
      </c>
      <c r="K16" s="8">
        <v>17761</v>
      </c>
      <c r="L16" s="8">
        <v>18983</v>
      </c>
      <c r="M16" s="8">
        <v>20462</v>
      </c>
      <c r="N16" s="8">
        <v>20347</v>
      </c>
      <c r="O16" s="8">
        <v>22538</v>
      </c>
      <c r="P16" s="8">
        <v>22609</v>
      </c>
      <c r="Q16" s="8">
        <v>23263</v>
      </c>
      <c r="R16" s="8">
        <v>23641</v>
      </c>
      <c r="S16" s="8">
        <v>23588</v>
      </c>
      <c r="T16" s="8">
        <v>24310</v>
      </c>
      <c r="U16" s="8">
        <v>25979</v>
      </c>
      <c r="V16" s="8">
        <v>26814</v>
      </c>
      <c r="W16" s="8">
        <v>27524</v>
      </c>
      <c r="X16" s="8">
        <v>28346</v>
      </c>
      <c r="Y16" s="8">
        <v>29586</v>
      </c>
      <c r="Z16" s="8">
        <v>30208</v>
      </c>
      <c r="AA16" s="8">
        <v>32745</v>
      </c>
      <c r="AB16" s="8">
        <v>35662</v>
      </c>
    </row>
    <row r="17" spans="1:28" x14ac:dyDescent="0.25">
      <c r="A17" s="4"/>
      <c r="B17" s="30">
        <f>B5/B42</f>
        <v>0.22056580224656774</v>
      </c>
      <c r="C17" s="30">
        <f t="shared" ref="C17:AB17" si="0">C5/C42</f>
        <v>0.22080198771481813</v>
      </c>
      <c r="D17" s="30">
        <f t="shared" si="0"/>
        <v>0.22259752697918625</v>
      </c>
      <c r="E17" s="30">
        <f t="shared" si="0"/>
        <v>0.22475553740090198</v>
      </c>
      <c r="F17" s="30">
        <f t="shared" si="0"/>
        <v>0.2244355698397798</v>
      </c>
      <c r="G17" s="30">
        <f t="shared" si="0"/>
        <v>0.24029661755897094</v>
      </c>
      <c r="H17" s="30">
        <f t="shared" si="0"/>
        <v>0.25205874008339108</v>
      </c>
      <c r="I17" s="30">
        <f t="shared" si="0"/>
        <v>0.25251325946363384</v>
      </c>
      <c r="J17" s="30">
        <f t="shared" si="0"/>
        <v>0.24941048312660832</v>
      </c>
      <c r="K17" s="30">
        <f t="shared" si="0"/>
        <v>0.25934795188436488</v>
      </c>
      <c r="L17" s="30">
        <f t="shared" si="0"/>
        <v>0.26572078862581655</v>
      </c>
      <c r="M17" s="30">
        <f t="shared" si="0"/>
        <v>0.26822253893922426</v>
      </c>
      <c r="N17" s="30">
        <f t="shared" si="0"/>
        <v>0.25817594005903444</v>
      </c>
      <c r="O17" s="30">
        <f t="shared" si="0"/>
        <v>0.26160515773271209</v>
      </c>
      <c r="P17" s="30">
        <f t="shared" si="0"/>
        <v>0.25366097223498785</v>
      </c>
      <c r="Q17" s="30">
        <f t="shared" si="0"/>
        <v>0.25331169996556124</v>
      </c>
      <c r="R17" s="30">
        <f t="shared" si="0"/>
        <v>0.24855380331725116</v>
      </c>
      <c r="S17" s="30">
        <f t="shared" si="0"/>
        <v>0.24151464806023706</v>
      </c>
      <c r="T17" s="30">
        <f t="shared" si="0"/>
        <v>0.23527740715644566</v>
      </c>
      <c r="U17" s="30">
        <f t="shared" si="0"/>
        <v>0.23435546429386264</v>
      </c>
      <c r="V17" s="30">
        <f t="shared" si="0"/>
        <v>0.23158671619927951</v>
      </c>
      <c r="W17" s="30">
        <f t="shared" si="0"/>
        <v>0.23108257003260954</v>
      </c>
      <c r="X17" s="30">
        <f t="shared" si="0"/>
        <v>0.23016649912865603</v>
      </c>
      <c r="Y17" s="30">
        <f t="shared" si="0"/>
        <v>0.23057581091274831</v>
      </c>
      <c r="Z17" s="30">
        <f t="shared" si="0"/>
        <v>0.22672818571061393</v>
      </c>
      <c r="AA17" s="30">
        <f t="shared" si="0"/>
        <v>0.22001407906466039</v>
      </c>
      <c r="AB17" s="30">
        <f t="shared" si="0"/>
        <v>0.22744202515730416</v>
      </c>
    </row>
    <row r="18" spans="1:28" x14ac:dyDescent="0.25">
      <c r="A18" s="7" t="s">
        <v>11</v>
      </c>
      <c r="B18" s="8">
        <v>142069</v>
      </c>
      <c r="C18" s="8">
        <v>153547</v>
      </c>
      <c r="D18" s="8">
        <v>165673</v>
      </c>
      <c r="E18" s="8">
        <v>169957</v>
      </c>
      <c r="F18" s="8">
        <v>177643</v>
      </c>
      <c r="G18" s="8">
        <v>182303</v>
      </c>
      <c r="H18" s="8">
        <v>189059</v>
      </c>
      <c r="I18" s="8">
        <v>197620</v>
      </c>
      <c r="J18" s="8">
        <v>206479</v>
      </c>
      <c r="K18" s="8">
        <v>215606</v>
      </c>
      <c r="L18" s="8">
        <v>223018</v>
      </c>
      <c r="M18" s="8">
        <v>231351</v>
      </c>
      <c r="N18" s="8">
        <v>242345</v>
      </c>
      <c r="O18" s="8">
        <v>254167</v>
      </c>
      <c r="P18" s="8">
        <v>265876</v>
      </c>
      <c r="Q18" s="8">
        <v>274393</v>
      </c>
      <c r="R18" s="8">
        <v>280620</v>
      </c>
      <c r="S18" s="8">
        <v>287303</v>
      </c>
      <c r="T18" s="8">
        <v>294619</v>
      </c>
      <c r="U18" s="8">
        <v>294427</v>
      </c>
      <c r="V18" s="8">
        <v>296515</v>
      </c>
      <c r="W18" s="8">
        <v>299033</v>
      </c>
      <c r="X18" s="8">
        <v>303098</v>
      </c>
      <c r="Y18" s="8">
        <v>308760</v>
      </c>
      <c r="Z18" s="8">
        <v>317558</v>
      </c>
      <c r="AA18" s="8">
        <v>340278</v>
      </c>
      <c r="AB18" s="8">
        <v>340275</v>
      </c>
    </row>
    <row r="19" spans="1:28" x14ac:dyDescent="0.25">
      <c r="A19" s="9" t="s">
        <v>12</v>
      </c>
      <c r="B19" s="8">
        <v>142069</v>
      </c>
      <c r="C19" s="8">
        <v>153547</v>
      </c>
      <c r="D19" s="8">
        <v>165673</v>
      </c>
      <c r="E19" s="8">
        <v>169957</v>
      </c>
      <c r="F19" s="8">
        <v>177643</v>
      </c>
      <c r="G19" s="8">
        <v>182303</v>
      </c>
      <c r="H19" s="8">
        <v>189059</v>
      </c>
      <c r="I19" s="8">
        <v>197620</v>
      </c>
      <c r="J19" s="8">
        <v>206479</v>
      </c>
      <c r="K19" s="8">
        <v>215606</v>
      </c>
      <c r="L19" s="8">
        <v>223018</v>
      </c>
      <c r="M19" s="8">
        <v>231351</v>
      </c>
      <c r="N19" s="8">
        <v>242345</v>
      </c>
      <c r="O19" s="8">
        <v>254167</v>
      </c>
      <c r="P19" s="8">
        <v>265876</v>
      </c>
      <c r="Q19" s="8">
        <v>274393</v>
      </c>
      <c r="R19" s="8">
        <v>280620</v>
      </c>
      <c r="S19" s="8">
        <v>287303</v>
      </c>
      <c r="T19" s="8">
        <v>294619</v>
      </c>
      <c r="U19" s="8">
        <v>294427</v>
      </c>
      <c r="V19" s="8">
        <v>296515</v>
      </c>
      <c r="W19" s="8">
        <v>299033</v>
      </c>
      <c r="X19" s="8">
        <v>303098</v>
      </c>
      <c r="Y19" s="8">
        <v>308760</v>
      </c>
      <c r="Z19" s="8">
        <v>317558</v>
      </c>
      <c r="AA19" s="8">
        <v>340278</v>
      </c>
      <c r="AB19" s="8">
        <v>340275</v>
      </c>
    </row>
    <row r="20" spans="1:28" x14ac:dyDescent="0.25">
      <c r="A20" s="13" t="s">
        <v>30</v>
      </c>
      <c r="B20" s="14">
        <v>124938</v>
      </c>
      <c r="C20" s="14">
        <v>137233</v>
      </c>
      <c r="D20" s="14">
        <v>148649</v>
      </c>
      <c r="E20" s="14">
        <v>150593</v>
      </c>
      <c r="F20" s="14">
        <v>159185</v>
      </c>
      <c r="G20" s="14">
        <v>163361</v>
      </c>
      <c r="H20" s="14">
        <v>171114</v>
      </c>
      <c r="I20" s="14">
        <v>179323</v>
      </c>
      <c r="J20" s="14">
        <v>186695</v>
      </c>
      <c r="K20" s="14">
        <v>194136</v>
      </c>
      <c r="L20" s="14">
        <v>201076</v>
      </c>
      <c r="M20" s="14">
        <v>207774</v>
      </c>
      <c r="N20" s="14">
        <v>215722</v>
      </c>
      <c r="O20" s="14">
        <v>224213</v>
      </c>
      <c r="P20" s="14">
        <v>233081</v>
      </c>
      <c r="Q20" s="14">
        <v>238646</v>
      </c>
      <c r="R20" s="14">
        <v>245016</v>
      </c>
      <c r="S20" s="14">
        <v>250468</v>
      </c>
      <c r="T20" s="14">
        <v>255652</v>
      </c>
      <c r="U20" s="14">
        <v>257364</v>
      </c>
      <c r="V20" s="14">
        <v>259369</v>
      </c>
      <c r="W20" s="14">
        <v>261168</v>
      </c>
      <c r="X20" s="14">
        <v>263789</v>
      </c>
      <c r="Y20" s="14">
        <v>268668</v>
      </c>
      <c r="Z20" s="14">
        <v>275031</v>
      </c>
      <c r="AA20" s="14">
        <v>281378</v>
      </c>
      <c r="AB20" s="14">
        <v>286928</v>
      </c>
    </row>
    <row r="21" spans="1:28" x14ac:dyDescent="0.25">
      <c r="A21" s="19" t="s">
        <v>29</v>
      </c>
      <c r="B21" s="27">
        <v>4998</v>
      </c>
      <c r="C21" s="27">
        <v>4998</v>
      </c>
      <c r="D21" s="27">
        <v>4998</v>
      </c>
      <c r="E21" s="27">
        <v>4998</v>
      </c>
      <c r="F21" s="14">
        <v>4998</v>
      </c>
      <c r="G21" s="14">
        <v>5038</v>
      </c>
      <c r="H21" s="14">
        <v>5160</v>
      </c>
      <c r="I21" s="14">
        <v>5178</v>
      </c>
      <c r="J21" s="14">
        <v>5370</v>
      </c>
      <c r="K21" s="14">
        <v>5174</v>
      </c>
      <c r="L21" s="14">
        <v>5123</v>
      </c>
      <c r="M21" s="14">
        <v>5140</v>
      </c>
      <c r="N21" s="14">
        <v>5172</v>
      </c>
      <c r="O21" s="14">
        <v>5121</v>
      </c>
      <c r="P21" s="14">
        <v>5491</v>
      </c>
      <c r="Q21" s="14">
        <v>5156</v>
      </c>
      <c r="R21" s="14">
        <v>5213</v>
      </c>
      <c r="S21" s="14">
        <v>5416</v>
      </c>
      <c r="T21" s="14">
        <v>5325</v>
      </c>
      <c r="U21" s="14">
        <v>5305</v>
      </c>
      <c r="V21" s="14">
        <v>5225</v>
      </c>
      <c r="W21" s="14">
        <v>5089</v>
      </c>
      <c r="X21" s="14">
        <v>5059</v>
      </c>
      <c r="Y21" s="14">
        <v>4970</v>
      </c>
      <c r="Z21" s="14">
        <v>4890</v>
      </c>
      <c r="AA21" s="14">
        <v>4772</v>
      </c>
      <c r="AB21" s="14">
        <v>4851</v>
      </c>
    </row>
    <row r="22" spans="1:28" x14ac:dyDescent="0.25">
      <c r="A22" s="10" t="s">
        <v>13</v>
      </c>
      <c r="B22" s="8">
        <v>6067</v>
      </c>
      <c r="C22" s="8">
        <v>4844</v>
      </c>
      <c r="D22" s="8">
        <v>4654</v>
      </c>
      <c r="E22" s="8">
        <v>6462</v>
      </c>
      <c r="F22" s="8">
        <v>5153</v>
      </c>
      <c r="G22" s="8">
        <v>5602</v>
      </c>
      <c r="H22" s="8">
        <v>4205</v>
      </c>
      <c r="I22" s="8">
        <v>4168</v>
      </c>
      <c r="J22" s="8">
        <v>4393</v>
      </c>
      <c r="K22" s="8">
        <v>4954</v>
      </c>
      <c r="L22" s="8">
        <v>5021</v>
      </c>
      <c r="M22" s="8">
        <v>6181</v>
      </c>
      <c r="N22" s="8">
        <v>8597</v>
      </c>
      <c r="O22" s="8">
        <v>10314</v>
      </c>
      <c r="P22" s="8">
        <v>8980</v>
      </c>
      <c r="Q22" s="8">
        <v>11205</v>
      </c>
      <c r="R22" s="8">
        <v>10661</v>
      </c>
      <c r="S22" s="8">
        <v>10052</v>
      </c>
      <c r="T22" s="8">
        <v>9899</v>
      </c>
      <c r="U22" s="8">
        <v>8860</v>
      </c>
      <c r="V22" s="8">
        <v>9486</v>
      </c>
      <c r="W22" s="8">
        <v>9839</v>
      </c>
      <c r="X22" s="8">
        <v>11300</v>
      </c>
      <c r="Y22" s="8">
        <v>11966</v>
      </c>
      <c r="Z22" s="8">
        <v>14056</v>
      </c>
      <c r="AA22" s="8">
        <v>14306</v>
      </c>
      <c r="AB22" s="8">
        <v>15336</v>
      </c>
    </row>
    <row r="23" spans="1:28" x14ac:dyDescent="0.25">
      <c r="A23" s="10" t="s">
        <v>14</v>
      </c>
      <c r="B23" s="8">
        <v>2576</v>
      </c>
      <c r="C23" s="8">
        <v>2759</v>
      </c>
      <c r="D23" s="8">
        <v>2857</v>
      </c>
      <c r="E23" s="8">
        <v>3196</v>
      </c>
      <c r="F23" s="8">
        <v>3384</v>
      </c>
      <c r="G23" s="8">
        <v>3635</v>
      </c>
      <c r="H23" s="8">
        <v>3833</v>
      </c>
      <c r="I23" s="8">
        <v>4086</v>
      </c>
      <c r="J23" s="8">
        <v>4765</v>
      </c>
      <c r="K23" s="8">
        <v>5184</v>
      </c>
      <c r="L23" s="8">
        <v>5213</v>
      </c>
      <c r="M23" s="8">
        <v>5467</v>
      </c>
      <c r="N23" s="8">
        <v>5780</v>
      </c>
      <c r="O23" s="8">
        <v>6033</v>
      </c>
      <c r="P23" s="8">
        <v>6212</v>
      </c>
      <c r="Q23" s="8">
        <v>6186</v>
      </c>
      <c r="R23" s="8">
        <v>6475</v>
      </c>
      <c r="S23" s="8">
        <v>6665</v>
      </c>
      <c r="T23" s="8">
        <v>6817</v>
      </c>
      <c r="U23" s="8">
        <v>6464</v>
      </c>
      <c r="V23" s="8">
        <v>6406</v>
      </c>
      <c r="W23" s="8">
        <v>6755</v>
      </c>
      <c r="X23" s="8">
        <v>7465</v>
      </c>
      <c r="Y23" s="8">
        <v>7823</v>
      </c>
      <c r="Z23" s="8">
        <v>7942</v>
      </c>
      <c r="AA23" s="8">
        <v>9846</v>
      </c>
      <c r="AB23" s="8">
        <v>9165</v>
      </c>
    </row>
    <row r="24" spans="1:28" x14ac:dyDescent="0.25">
      <c r="A24" s="10" t="s">
        <v>15</v>
      </c>
      <c r="B24" s="8">
        <v>3171</v>
      </c>
      <c r="C24" s="8">
        <v>3305</v>
      </c>
      <c r="D24" s="8">
        <v>3477</v>
      </c>
      <c r="E24" s="8">
        <v>3698</v>
      </c>
      <c r="F24" s="8">
        <v>3690</v>
      </c>
      <c r="G24" s="8">
        <v>3445</v>
      </c>
      <c r="H24" s="8">
        <v>3451</v>
      </c>
      <c r="I24" s="8">
        <v>3665</v>
      </c>
      <c r="J24" s="8">
        <v>3884</v>
      </c>
      <c r="K24" s="8">
        <v>4234</v>
      </c>
      <c r="L24" s="8">
        <v>4712</v>
      </c>
      <c r="M24" s="8">
        <v>4876</v>
      </c>
      <c r="N24" s="8">
        <v>4645</v>
      </c>
      <c r="O24" s="8">
        <v>5583</v>
      </c>
      <c r="P24" s="8">
        <v>7841</v>
      </c>
      <c r="Q24" s="8">
        <v>8283</v>
      </c>
      <c r="R24" s="8">
        <v>8504</v>
      </c>
      <c r="S24" s="8">
        <v>9481</v>
      </c>
      <c r="T24" s="8">
        <v>11309</v>
      </c>
      <c r="U24" s="8">
        <v>11243</v>
      </c>
      <c r="V24" s="8">
        <v>11769</v>
      </c>
      <c r="W24" s="8">
        <v>12163</v>
      </c>
      <c r="X24" s="8">
        <v>12116</v>
      </c>
      <c r="Y24" s="8">
        <v>12233</v>
      </c>
      <c r="Z24" s="8">
        <v>12519</v>
      </c>
      <c r="AA24" s="8">
        <v>13338</v>
      </c>
      <c r="AB24" s="8">
        <v>11493</v>
      </c>
    </row>
    <row r="25" spans="1:28" x14ac:dyDescent="0.25">
      <c r="A25" s="10" t="s">
        <v>16</v>
      </c>
      <c r="B25" s="8">
        <v>1280</v>
      </c>
      <c r="C25" s="11">
        <v>963</v>
      </c>
      <c r="D25" s="11">
        <v>843</v>
      </c>
      <c r="E25" s="11">
        <v>692</v>
      </c>
      <c r="F25" s="11">
        <v>580</v>
      </c>
      <c r="G25" s="11">
        <v>515</v>
      </c>
      <c r="H25" s="11">
        <v>562</v>
      </c>
      <c r="I25" s="11">
        <v>555</v>
      </c>
      <c r="J25" s="11">
        <v>657</v>
      </c>
      <c r="K25" s="11">
        <v>841</v>
      </c>
      <c r="L25" s="11">
        <v>912</v>
      </c>
      <c r="M25" s="11">
        <v>919</v>
      </c>
      <c r="N25" s="11">
        <v>748</v>
      </c>
      <c r="O25" s="11">
        <v>818</v>
      </c>
      <c r="P25" s="8">
        <v>2631</v>
      </c>
      <c r="Q25" s="8">
        <v>3124</v>
      </c>
      <c r="R25" s="8">
        <v>2922</v>
      </c>
      <c r="S25" s="8">
        <v>3638</v>
      </c>
      <c r="T25" s="8">
        <v>3841</v>
      </c>
      <c r="U25" s="8">
        <v>3502</v>
      </c>
      <c r="V25" s="8">
        <v>2557</v>
      </c>
      <c r="W25" s="8">
        <v>2018</v>
      </c>
      <c r="X25" s="8">
        <v>1303</v>
      </c>
      <c r="Y25" s="11">
        <v>886</v>
      </c>
      <c r="Z25" s="11">
        <v>797</v>
      </c>
      <c r="AA25" s="8">
        <v>14512</v>
      </c>
      <c r="AB25" s="8">
        <v>8086</v>
      </c>
    </row>
    <row r="26" spans="1:28" x14ac:dyDescent="0.25">
      <c r="A26" s="10" t="s">
        <v>17</v>
      </c>
      <c r="B26" s="8">
        <v>3144</v>
      </c>
      <c r="C26" s="8">
        <v>3604</v>
      </c>
      <c r="D26" s="8">
        <v>4287</v>
      </c>
      <c r="E26" s="8">
        <v>4641</v>
      </c>
      <c r="F26" s="8">
        <v>5015</v>
      </c>
      <c r="G26" s="8">
        <v>5254</v>
      </c>
      <c r="H26" s="8">
        <v>5375</v>
      </c>
      <c r="I26" s="8">
        <v>5126</v>
      </c>
      <c r="J26" s="8">
        <v>5294</v>
      </c>
      <c r="K26" s="8">
        <v>5471</v>
      </c>
      <c r="L26" s="8">
        <v>5406</v>
      </c>
      <c r="M26" s="8">
        <v>5317</v>
      </c>
      <c r="N26" s="8">
        <v>6095</v>
      </c>
      <c r="O26" s="8">
        <v>6363</v>
      </c>
      <c r="P26" s="8">
        <v>6299</v>
      </c>
      <c r="Q26" s="8">
        <v>6039</v>
      </c>
      <c r="R26" s="8">
        <v>6279</v>
      </c>
      <c r="S26" s="8">
        <v>6417</v>
      </c>
      <c r="T26" s="8">
        <v>6462</v>
      </c>
      <c r="U26" s="8">
        <v>6412</v>
      </c>
      <c r="V26" s="8">
        <v>6313</v>
      </c>
      <c r="W26" s="8">
        <v>6446</v>
      </c>
      <c r="X26" s="8">
        <v>6443</v>
      </c>
      <c r="Y26" s="8">
        <v>6267</v>
      </c>
      <c r="Z26" s="8">
        <v>6024</v>
      </c>
      <c r="AA26" s="8">
        <v>5721</v>
      </c>
      <c r="AB26" s="8">
        <v>8041</v>
      </c>
    </row>
    <row r="27" spans="1:28" x14ac:dyDescent="0.25">
      <c r="A27" s="10" t="s">
        <v>18</v>
      </c>
      <c r="B27" s="11">
        <v>893</v>
      </c>
      <c r="C27" s="11">
        <v>839</v>
      </c>
      <c r="D27" s="11">
        <v>906</v>
      </c>
      <c r="E27" s="11">
        <v>675</v>
      </c>
      <c r="F27" s="11">
        <v>636</v>
      </c>
      <c r="G27" s="11">
        <v>491</v>
      </c>
      <c r="H27" s="11">
        <v>519</v>
      </c>
      <c r="I27" s="11">
        <v>697</v>
      </c>
      <c r="J27" s="11">
        <v>791</v>
      </c>
      <c r="K27" s="11">
        <v>786</v>
      </c>
      <c r="L27" s="11">
        <v>678</v>
      </c>
      <c r="M27" s="11">
        <v>817</v>
      </c>
      <c r="N27" s="11">
        <v>758</v>
      </c>
      <c r="O27" s="11">
        <v>843</v>
      </c>
      <c r="P27" s="11">
        <v>832</v>
      </c>
      <c r="Q27" s="11">
        <v>910</v>
      </c>
      <c r="R27" s="11">
        <v>763</v>
      </c>
      <c r="S27" s="11">
        <v>582</v>
      </c>
      <c r="T27" s="11">
        <v>639</v>
      </c>
      <c r="U27" s="11">
        <v>582</v>
      </c>
      <c r="V27" s="11">
        <v>615</v>
      </c>
      <c r="W27" s="11">
        <v>644</v>
      </c>
      <c r="X27" s="11">
        <v>682</v>
      </c>
      <c r="Y27" s="11">
        <v>917</v>
      </c>
      <c r="Z27" s="8">
        <v>1189</v>
      </c>
      <c r="AA27" s="8">
        <v>1177</v>
      </c>
      <c r="AB27" s="8">
        <v>1226</v>
      </c>
    </row>
    <row r="28" spans="1:28" x14ac:dyDescent="0.25">
      <c r="A28" s="4"/>
      <c r="B28" s="29"/>
      <c r="C28" s="31"/>
      <c r="D28" s="31"/>
      <c r="E28" s="31"/>
      <c r="F28" s="31"/>
      <c r="G28" s="1"/>
      <c r="H28" s="1"/>
      <c r="I28" s="1"/>
      <c r="J28" s="1"/>
      <c r="K28" s="1"/>
      <c r="L28" s="1"/>
      <c r="M28" s="1"/>
      <c r="N28" s="1"/>
      <c r="O28" s="1"/>
      <c r="P28" s="1"/>
      <c r="Q28" s="31"/>
      <c r="R28" s="31"/>
      <c r="S28" s="1"/>
      <c r="T28" s="31"/>
      <c r="U28" s="31"/>
      <c r="V28" s="1"/>
      <c r="W28" s="1"/>
      <c r="X28" s="1"/>
      <c r="Y28" s="1"/>
      <c r="Z28" s="1"/>
      <c r="AA28" s="1"/>
      <c r="AB28" s="1"/>
    </row>
    <row r="29" spans="1:28" x14ac:dyDescent="0.25">
      <c r="A29" s="7" t="s">
        <v>19</v>
      </c>
      <c r="B29" s="8">
        <v>15305</v>
      </c>
      <c r="C29" s="8">
        <v>15800</v>
      </c>
      <c r="D29" s="8">
        <v>16149</v>
      </c>
      <c r="E29" s="8">
        <v>16035</v>
      </c>
      <c r="F29" s="8">
        <v>17337</v>
      </c>
      <c r="G29" s="8">
        <v>18087</v>
      </c>
      <c r="H29" s="8">
        <v>19203</v>
      </c>
      <c r="I29" s="8">
        <v>22097</v>
      </c>
      <c r="J29" s="8">
        <v>23657</v>
      </c>
      <c r="K29" s="8">
        <v>25020</v>
      </c>
      <c r="L29" s="8">
        <v>25396</v>
      </c>
      <c r="M29" s="8">
        <v>27426</v>
      </c>
      <c r="N29" s="8">
        <v>29331</v>
      </c>
      <c r="O29" s="8">
        <v>30784</v>
      </c>
      <c r="P29" s="8">
        <v>34568</v>
      </c>
      <c r="Q29" s="8">
        <v>33486</v>
      </c>
      <c r="R29" s="8">
        <v>32440</v>
      </c>
      <c r="S29" s="8">
        <v>32727</v>
      </c>
      <c r="T29" s="8">
        <v>33798</v>
      </c>
      <c r="U29" s="8">
        <v>41155</v>
      </c>
      <c r="V29" s="8">
        <v>44984</v>
      </c>
      <c r="W29" s="8">
        <v>46407</v>
      </c>
      <c r="X29" s="8">
        <v>47652</v>
      </c>
      <c r="Y29" s="8">
        <v>49260</v>
      </c>
      <c r="Z29" s="8">
        <v>52492</v>
      </c>
      <c r="AA29" s="8">
        <v>67469</v>
      </c>
      <c r="AB29" s="8">
        <v>67726</v>
      </c>
    </row>
    <row r="30" spans="1:28" x14ac:dyDescent="0.25">
      <c r="A30" s="9" t="s">
        <v>12</v>
      </c>
      <c r="B30" s="8">
        <v>12027</v>
      </c>
      <c r="C30" s="8">
        <v>12170</v>
      </c>
      <c r="D30" s="8">
        <v>12083</v>
      </c>
      <c r="E30" s="8">
        <v>11931</v>
      </c>
      <c r="F30" s="8">
        <v>12779</v>
      </c>
      <c r="G30" s="8">
        <v>13419</v>
      </c>
      <c r="H30" s="8">
        <v>14048</v>
      </c>
      <c r="I30" s="8">
        <v>16657</v>
      </c>
      <c r="J30" s="8">
        <v>17883</v>
      </c>
      <c r="K30" s="8">
        <v>18988</v>
      </c>
      <c r="L30" s="8">
        <v>19227</v>
      </c>
      <c r="M30" s="8">
        <v>20750</v>
      </c>
      <c r="N30" s="8">
        <v>22060</v>
      </c>
      <c r="O30" s="8">
        <v>23103</v>
      </c>
      <c r="P30" s="8">
        <v>25751</v>
      </c>
      <c r="Q30" s="8">
        <v>24302</v>
      </c>
      <c r="R30" s="8">
        <v>23858</v>
      </c>
      <c r="S30" s="8">
        <v>24441</v>
      </c>
      <c r="T30" s="8">
        <v>25351</v>
      </c>
      <c r="U30" s="8">
        <v>32574</v>
      </c>
      <c r="V30" s="8">
        <v>36399</v>
      </c>
      <c r="W30" s="8">
        <v>37337</v>
      </c>
      <c r="X30" s="8">
        <v>38306</v>
      </c>
      <c r="Y30" s="8">
        <v>39714</v>
      </c>
      <c r="Z30" s="8">
        <v>43645</v>
      </c>
      <c r="AA30" s="8">
        <v>58891</v>
      </c>
      <c r="AB30" s="8">
        <v>58917</v>
      </c>
    </row>
    <row r="31" spans="1:28" x14ac:dyDescent="0.25">
      <c r="A31" s="13" t="s">
        <v>20</v>
      </c>
      <c r="B31" s="14">
        <v>1760</v>
      </c>
      <c r="C31" s="14">
        <v>1772</v>
      </c>
      <c r="D31" s="14">
        <v>1862</v>
      </c>
      <c r="E31" s="14">
        <v>1921</v>
      </c>
      <c r="F31" s="14">
        <v>2057</v>
      </c>
      <c r="G31" s="14">
        <v>2277</v>
      </c>
      <c r="H31" s="14">
        <v>2412</v>
      </c>
      <c r="I31" s="14">
        <v>3003</v>
      </c>
      <c r="J31" s="14">
        <v>3104</v>
      </c>
      <c r="K31" s="14">
        <v>3341</v>
      </c>
      <c r="L31" s="14">
        <v>3403</v>
      </c>
      <c r="M31" s="14">
        <v>3486</v>
      </c>
      <c r="N31" s="14">
        <v>3564</v>
      </c>
      <c r="O31" s="14">
        <v>3690</v>
      </c>
      <c r="P31" s="14">
        <v>3743</v>
      </c>
      <c r="Q31" s="14">
        <v>3960</v>
      </c>
      <c r="R31" s="14">
        <v>3842</v>
      </c>
      <c r="S31" s="14">
        <v>4075</v>
      </c>
      <c r="T31" s="14">
        <v>4393</v>
      </c>
      <c r="U31" s="14">
        <v>4606</v>
      </c>
      <c r="V31" s="14">
        <v>4740</v>
      </c>
      <c r="W31" s="14">
        <v>4727</v>
      </c>
      <c r="X31" s="14">
        <v>4805</v>
      </c>
      <c r="Y31" s="14">
        <v>4835</v>
      </c>
      <c r="Z31" s="14">
        <v>4714</v>
      </c>
      <c r="AA31" s="14">
        <v>4839</v>
      </c>
      <c r="AB31" s="14">
        <v>4950</v>
      </c>
    </row>
    <row r="32" spans="1:28" x14ac:dyDescent="0.25">
      <c r="A32" s="10" t="s">
        <v>21</v>
      </c>
      <c r="B32" s="8">
        <v>1388</v>
      </c>
      <c r="C32" s="8">
        <v>1466</v>
      </c>
      <c r="D32" s="8">
        <v>1356</v>
      </c>
      <c r="E32" s="8">
        <v>1264</v>
      </c>
      <c r="F32" s="8">
        <v>1122</v>
      </c>
      <c r="G32" s="8">
        <v>1120</v>
      </c>
      <c r="H32" s="8">
        <v>1219</v>
      </c>
      <c r="I32" s="8">
        <v>1186</v>
      </c>
      <c r="J32" s="8">
        <v>1288</v>
      </c>
      <c r="K32" s="8">
        <v>1309</v>
      </c>
      <c r="L32" s="8">
        <v>1002</v>
      </c>
      <c r="M32" s="8">
        <v>1060</v>
      </c>
      <c r="N32" s="8">
        <v>1095</v>
      </c>
      <c r="O32" s="11">
        <v>963</v>
      </c>
      <c r="P32" s="11">
        <v>908</v>
      </c>
      <c r="Q32" s="11">
        <v>828</v>
      </c>
      <c r="R32" s="11">
        <v>787</v>
      </c>
      <c r="S32" s="11">
        <v>763</v>
      </c>
      <c r="T32" s="11">
        <v>711</v>
      </c>
      <c r="U32" s="11">
        <v>665</v>
      </c>
      <c r="V32" s="11">
        <v>604</v>
      </c>
      <c r="W32" s="11">
        <v>553</v>
      </c>
      <c r="X32" s="11">
        <v>502</v>
      </c>
      <c r="Y32" s="11">
        <v>453</v>
      </c>
      <c r="Z32" s="11">
        <v>408</v>
      </c>
      <c r="AA32" s="11">
        <v>366</v>
      </c>
      <c r="AB32" s="11">
        <v>326</v>
      </c>
    </row>
    <row r="33" spans="1:28" x14ac:dyDescent="0.25">
      <c r="A33" s="10" t="s">
        <v>22</v>
      </c>
      <c r="B33" s="8">
        <v>7479</v>
      </c>
      <c r="C33" s="8">
        <v>7492</v>
      </c>
      <c r="D33" s="8">
        <v>7375</v>
      </c>
      <c r="E33" s="8">
        <v>7356</v>
      </c>
      <c r="F33" s="8">
        <v>7440</v>
      </c>
      <c r="G33" s="8">
        <v>7749</v>
      </c>
      <c r="H33" s="8">
        <v>7749</v>
      </c>
      <c r="I33" s="8">
        <v>9679</v>
      </c>
      <c r="J33" s="8">
        <v>10546</v>
      </c>
      <c r="K33" s="8">
        <v>11012</v>
      </c>
      <c r="L33" s="8">
        <v>11558</v>
      </c>
      <c r="M33" s="8">
        <v>12221</v>
      </c>
      <c r="N33" s="8">
        <v>13083</v>
      </c>
      <c r="O33" s="8">
        <v>13868</v>
      </c>
      <c r="P33" s="8">
        <v>14860</v>
      </c>
      <c r="Q33" s="8">
        <v>15086</v>
      </c>
      <c r="R33" s="8">
        <v>14594</v>
      </c>
      <c r="S33" s="8">
        <v>15003</v>
      </c>
      <c r="T33" s="8">
        <v>15464</v>
      </c>
      <c r="U33" s="8">
        <v>15742</v>
      </c>
      <c r="V33" s="8">
        <v>15864</v>
      </c>
      <c r="W33" s="8">
        <v>16054</v>
      </c>
      <c r="X33" s="8">
        <v>16192</v>
      </c>
      <c r="Y33" s="8">
        <v>16586</v>
      </c>
      <c r="Z33" s="8">
        <v>17120</v>
      </c>
      <c r="AA33" s="8">
        <v>17517</v>
      </c>
      <c r="AB33" s="8">
        <v>18337</v>
      </c>
    </row>
    <row r="34" spans="1:28" x14ac:dyDescent="0.25">
      <c r="A34" s="10" t="s">
        <v>23</v>
      </c>
      <c r="B34" s="11">
        <v>770</v>
      </c>
      <c r="C34" s="11">
        <v>773</v>
      </c>
      <c r="D34" s="11">
        <v>768</v>
      </c>
      <c r="E34" s="11">
        <v>757</v>
      </c>
      <c r="F34" s="11">
        <v>811</v>
      </c>
      <c r="G34" s="11">
        <v>749</v>
      </c>
      <c r="H34" s="11">
        <v>712</v>
      </c>
      <c r="I34" s="11">
        <v>840</v>
      </c>
      <c r="J34" s="11">
        <v>891</v>
      </c>
      <c r="K34" s="11">
        <v>931</v>
      </c>
      <c r="L34" s="8">
        <v>1001</v>
      </c>
      <c r="M34" s="11">
        <v>984</v>
      </c>
      <c r="N34" s="8">
        <v>1040</v>
      </c>
      <c r="O34" s="8">
        <v>1082</v>
      </c>
      <c r="P34" s="8">
        <v>1153</v>
      </c>
      <c r="Q34" s="8">
        <v>1120</v>
      </c>
      <c r="R34" s="8">
        <v>1127</v>
      </c>
      <c r="S34" s="8">
        <v>1126</v>
      </c>
      <c r="T34" s="8">
        <v>1139</v>
      </c>
      <c r="U34" s="8">
        <v>1140</v>
      </c>
      <c r="V34" s="8">
        <v>1132</v>
      </c>
      <c r="W34" s="8">
        <v>1139</v>
      </c>
      <c r="X34" s="8">
        <v>1136</v>
      </c>
      <c r="Y34" s="8">
        <v>1139</v>
      </c>
      <c r="Z34" s="8">
        <v>1146</v>
      </c>
      <c r="AA34" s="8">
        <v>1128</v>
      </c>
      <c r="AB34" s="8">
        <v>1142</v>
      </c>
    </row>
    <row r="35" spans="1:28" x14ac:dyDescent="0.25">
      <c r="A35" s="10" t="s">
        <v>24</v>
      </c>
      <c r="B35" s="11">
        <v>121</v>
      </c>
      <c r="C35" s="11">
        <v>121</v>
      </c>
      <c r="D35" s="11">
        <v>123</v>
      </c>
      <c r="E35" s="11">
        <v>124</v>
      </c>
      <c r="F35" s="11">
        <v>148</v>
      </c>
      <c r="G35" s="11">
        <v>127</v>
      </c>
      <c r="H35" s="11">
        <v>129</v>
      </c>
      <c r="I35" s="11">
        <v>134</v>
      </c>
      <c r="J35" s="11">
        <v>158</v>
      </c>
      <c r="K35" s="11">
        <v>157</v>
      </c>
      <c r="L35" s="11">
        <v>164</v>
      </c>
      <c r="M35" s="11">
        <v>158</v>
      </c>
      <c r="N35" s="11">
        <v>164</v>
      </c>
      <c r="O35" s="11">
        <v>168</v>
      </c>
      <c r="P35" s="11">
        <v>177</v>
      </c>
      <c r="Q35" s="11">
        <v>168</v>
      </c>
      <c r="R35" s="11">
        <v>177</v>
      </c>
      <c r="S35" s="11">
        <v>180</v>
      </c>
      <c r="T35" s="11">
        <v>184</v>
      </c>
      <c r="U35" s="11">
        <v>186</v>
      </c>
      <c r="V35" s="11">
        <v>191</v>
      </c>
      <c r="W35" s="11">
        <v>193</v>
      </c>
      <c r="X35" s="11">
        <v>194</v>
      </c>
      <c r="Y35" s="11">
        <v>197</v>
      </c>
      <c r="Z35" s="11">
        <v>199</v>
      </c>
      <c r="AA35" s="11">
        <v>215</v>
      </c>
      <c r="AB35" s="11">
        <v>239</v>
      </c>
    </row>
    <row r="36" spans="1:28" x14ac:dyDescent="0.25">
      <c r="A36" s="10" t="s">
        <v>25</v>
      </c>
      <c r="B36" s="11">
        <v>509</v>
      </c>
      <c r="C36" s="11">
        <v>546</v>
      </c>
      <c r="D36" s="11">
        <v>599</v>
      </c>
      <c r="E36" s="11">
        <v>509</v>
      </c>
      <c r="F36" s="8">
        <v>1201</v>
      </c>
      <c r="G36" s="8">
        <v>1397</v>
      </c>
      <c r="H36" s="8">
        <v>1827</v>
      </c>
      <c r="I36" s="8">
        <v>1815</v>
      </c>
      <c r="J36" s="8">
        <v>1896</v>
      </c>
      <c r="K36" s="8">
        <v>2238</v>
      </c>
      <c r="L36" s="8">
        <v>2099</v>
      </c>
      <c r="M36" s="8">
        <v>2841</v>
      </c>
      <c r="N36" s="8">
        <v>3114</v>
      </c>
      <c r="O36" s="8">
        <v>3332</v>
      </c>
      <c r="P36" s="8">
        <v>4910</v>
      </c>
      <c r="Q36" s="8">
        <v>3140</v>
      </c>
      <c r="R36" s="8">
        <v>3331</v>
      </c>
      <c r="S36" s="8">
        <v>3294</v>
      </c>
      <c r="T36" s="8">
        <v>3460</v>
      </c>
      <c r="U36" s="8">
        <v>10235</v>
      </c>
      <c r="V36" s="8">
        <v>13868</v>
      </c>
      <c r="W36" s="8">
        <v>14671</v>
      </c>
      <c r="X36" s="8">
        <v>15477</v>
      </c>
      <c r="Y36" s="8">
        <v>16504</v>
      </c>
      <c r="Z36" s="8">
        <v>20058</v>
      </c>
      <c r="AA36" s="8">
        <v>34826</v>
      </c>
      <c r="AB36" s="8">
        <v>33923</v>
      </c>
    </row>
    <row r="37" spans="1:28" x14ac:dyDescent="0.25">
      <c r="A37" s="19" t="s">
        <v>31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>
        <v>191</v>
      </c>
      <c r="AA37" s="14">
        <v>358</v>
      </c>
      <c r="AB37" s="14">
        <v>430</v>
      </c>
    </row>
    <row r="38" spans="1:28" x14ac:dyDescent="0.25">
      <c r="A38" s="9" t="s">
        <v>2</v>
      </c>
      <c r="B38" s="8">
        <v>3278</v>
      </c>
      <c r="C38" s="8">
        <v>3630</v>
      </c>
      <c r="D38" s="8">
        <v>4066</v>
      </c>
      <c r="E38" s="8">
        <v>4104</v>
      </c>
      <c r="F38" s="8">
        <v>4558</v>
      </c>
      <c r="G38" s="8">
        <v>4668</v>
      </c>
      <c r="H38" s="8">
        <v>5155</v>
      </c>
      <c r="I38" s="8">
        <v>5440</v>
      </c>
      <c r="J38" s="8">
        <v>5774</v>
      </c>
      <c r="K38" s="8">
        <v>6032</v>
      </c>
      <c r="L38" s="8">
        <v>6169</v>
      </c>
      <c r="M38" s="8">
        <v>6676</v>
      </c>
      <c r="N38" s="8">
        <v>7271</v>
      </c>
      <c r="O38" s="8">
        <v>7681</v>
      </c>
      <c r="P38" s="8">
        <v>8817</v>
      </c>
      <c r="Q38" s="8">
        <v>9184</v>
      </c>
      <c r="R38" s="8">
        <v>8582</v>
      </c>
      <c r="S38" s="8">
        <v>8286</v>
      </c>
      <c r="T38" s="8">
        <v>8447</v>
      </c>
      <c r="U38" s="8">
        <v>8581</v>
      </c>
      <c r="V38" s="8">
        <v>8585</v>
      </c>
      <c r="W38" s="8">
        <v>9070</v>
      </c>
      <c r="X38" s="8">
        <v>9346</v>
      </c>
      <c r="Y38" s="8">
        <v>9546</v>
      </c>
      <c r="Z38" s="8">
        <v>8847</v>
      </c>
      <c r="AA38" s="8">
        <v>8578</v>
      </c>
      <c r="AB38" s="8">
        <v>8809</v>
      </c>
    </row>
    <row r="39" spans="1:28" x14ac:dyDescent="0.25">
      <c r="A39" s="18" t="s">
        <v>34</v>
      </c>
      <c r="B39" s="8">
        <v>1687</v>
      </c>
      <c r="C39" s="8">
        <v>1760</v>
      </c>
      <c r="D39" s="8">
        <v>2089</v>
      </c>
      <c r="E39" s="8">
        <v>2062</v>
      </c>
      <c r="F39" s="8">
        <v>2328</v>
      </c>
      <c r="G39" s="8">
        <v>2441</v>
      </c>
      <c r="H39" s="8">
        <v>2699</v>
      </c>
      <c r="I39" s="8">
        <v>2942</v>
      </c>
      <c r="J39" s="8">
        <v>3155</v>
      </c>
      <c r="K39" s="8">
        <v>3250</v>
      </c>
      <c r="L39" s="8">
        <v>3252</v>
      </c>
      <c r="M39" s="8">
        <v>3374</v>
      </c>
      <c r="N39" s="8">
        <v>3688</v>
      </c>
      <c r="O39" s="8">
        <v>3789</v>
      </c>
      <c r="P39" s="8">
        <v>4770</v>
      </c>
      <c r="Q39" s="8">
        <v>4962</v>
      </c>
      <c r="R39" s="8">
        <v>4434</v>
      </c>
      <c r="S39" s="8">
        <v>4291</v>
      </c>
      <c r="T39" s="8">
        <v>4459</v>
      </c>
      <c r="U39" s="8">
        <v>4628</v>
      </c>
      <c r="V39" s="8">
        <v>4753</v>
      </c>
      <c r="W39" s="8">
        <v>5238</v>
      </c>
      <c r="X39" s="8">
        <v>5820</v>
      </c>
      <c r="Y39" s="8">
        <v>5957</v>
      </c>
      <c r="Z39" s="8">
        <v>5309</v>
      </c>
      <c r="AA39" s="8">
        <v>5063</v>
      </c>
      <c r="AB39" s="8">
        <v>5255</v>
      </c>
    </row>
    <row r="40" spans="1:28" x14ac:dyDescent="0.25">
      <c r="A40" s="18" t="s">
        <v>36</v>
      </c>
      <c r="B40" s="8">
        <v>1591</v>
      </c>
      <c r="C40" s="8">
        <v>1870</v>
      </c>
      <c r="D40" s="8">
        <v>1977</v>
      </c>
      <c r="E40" s="8">
        <v>2042</v>
      </c>
      <c r="F40" s="8">
        <v>2230</v>
      </c>
      <c r="G40" s="8">
        <v>2227</v>
      </c>
      <c r="H40" s="8">
        <v>2456</v>
      </c>
      <c r="I40" s="8">
        <v>2498</v>
      </c>
      <c r="J40" s="8">
        <v>2619</v>
      </c>
      <c r="K40" s="8">
        <v>2782</v>
      </c>
      <c r="L40" s="8">
        <v>2917</v>
      </c>
      <c r="M40" s="8">
        <v>3302</v>
      </c>
      <c r="N40" s="8">
        <v>3583</v>
      </c>
      <c r="O40" s="8">
        <v>3892</v>
      </c>
      <c r="P40" s="8">
        <v>4047</v>
      </c>
      <c r="Q40" s="8">
        <v>4222</v>
      </c>
      <c r="R40" s="8">
        <v>4148</v>
      </c>
      <c r="S40" s="8">
        <v>3995</v>
      </c>
      <c r="T40" s="8">
        <v>3988</v>
      </c>
      <c r="U40" s="8">
        <v>3953</v>
      </c>
      <c r="V40" s="8">
        <v>3832</v>
      </c>
      <c r="W40" s="8">
        <v>3832</v>
      </c>
      <c r="X40" s="8">
        <v>3526</v>
      </c>
      <c r="Y40" s="8">
        <v>3589</v>
      </c>
      <c r="Z40" s="8">
        <v>3538</v>
      </c>
      <c r="AA40" s="8">
        <v>3515</v>
      </c>
      <c r="AB40" s="8">
        <v>3554</v>
      </c>
    </row>
    <row r="41" spans="1:28" x14ac:dyDescent="0.25">
      <c r="A41" s="5"/>
      <c r="B41" s="1"/>
      <c r="C41" s="31"/>
      <c r="D41" s="31"/>
      <c r="E41" s="31"/>
      <c r="F41" s="31"/>
      <c r="G41" s="1"/>
      <c r="H41" s="1"/>
      <c r="I41" s="1"/>
      <c r="J41" s="1"/>
      <c r="K41" s="1"/>
      <c r="L41" s="1"/>
      <c r="M41" s="1"/>
      <c r="N41" s="1"/>
      <c r="O41" s="1"/>
      <c r="P41" s="1"/>
      <c r="Q41" s="31"/>
      <c r="R41" s="31"/>
      <c r="S41" s="1"/>
      <c r="T41" s="31"/>
      <c r="U41" s="31"/>
      <c r="V41" s="1"/>
      <c r="W41" s="1"/>
      <c r="X41" s="1"/>
      <c r="Y41" s="1"/>
      <c r="Z41" s="1"/>
      <c r="AA41" s="1"/>
      <c r="AB41" s="1"/>
    </row>
    <row r="42" spans="1:28" x14ac:dyDescent="0.25">
      <c r="A42" s="7" t="s">
        <v>26</v>
      </c>
      <c r="B42" s="12">
        <v>201908</v>
      </c>
      <c r="C42" s="12">
        <v>217335</v>
      </c>
      <c r="D42" s="12">
        <v>233884</v>
      </c>
      <c r="E42" s="12">
        <v>239914</v>
      </c>
      <c r="F42" s="12">
        <v>251404</v>
      </c>
      <c r="G42" s="12">
        <v>263774</v>
      </c>
      <c r="H42" s="12">
        <v>278447</v>
      </c>
      <c r="I42" s="12">
        <v>293941</v>
      </c>
      <c r="J42" s="12">
        <v>306607</v>
      </c>
      <c r="K42" s="12">
        <v>324884</v>
      </c>
      <c r="L42" s="12">
        <v>338310</v>
      </c>
      <c r="M42" s="12">
        <v>353628</v>
      </c>
      <c r="N42" s="12">
        <v>366227</v>
      </c>
      <c r="O42" s="12">
        <v>385906</v>
      </c>
      <c r="P42" s="12">
        <v>402557</v>
      </c>
      <c r="Q42" s="12">
        <v>412326</v>
      </c>
      <c r="R42" s="12">
        <v>416610</v>
      </c>
      <c r="S42" s="12">
        <v>421933</v>
      </c>
      <c r="T42" s="12">
        <v>429459</v>
      </c>
      <c r="U42" s="12">
        <v>438300</v>
      </c>
      <c r="V42" s="12">
        <v>444421</v>
      </c>
      <c r="W42" s="12">
        <v>449255</v>
      </c>
      <c r="X42" s="12">
        <v>455618</v>
      </c>
      <c r="Y42" s="12">
        <v>465309</v>
      </c>
      <c r="Z42" s="12">
        <v>478551</v>
      </c>
      <c r="AA42" s="12">
        <v>522762</v>
      </c>
      <c r="AB42" s="12">
        <v>528117</v>
      </c>
    </row>
    <row r="43" spans="1:28" x14ac:dyDescent="0.25">
      <c r="A43" s="6"/>
      <c r="B43" s="6"/>
      <c r="C43" s="33"/>
      <c r="D43" s="33"/>
      <c r="E43" s="33"/>
      <c r="F43" s="33"/>
      <c r="G43" s="6"/>
      <c r="H43" s="6"/>
      <c r="I43" s="6"/>
      <c r="J43" s="6"/>
      <c r="K43" s="6"/>
      <c r="L43" s="6"/>
      <c r="M43" s="6"/>
      <c r="N43" s="6"/>
      <c r="O43" s="6"/>
      <c r="P43" s="6"/>
      <c r="Q43" s="33"/>
      <c r="R43" s="33"/>
      <c r="S43" s="6"/>
      <c r="T43" s="33"/>
      <c r="U43" s="33"/>
      <c r="V43" s="6"/>
      <c r="W43" s="6"/>
      <c r="X43" s="6"/>
      <c r="Y43" s="6"/>
      <c r="Z43" s="6"/>
      <c r="AA43" s="6"/>
      <c r="AB43" s="6"/>
    </row>
    <row r="44" spans="1:28" x14ac:dyDescent="0.25">
      <c r="A44" s="1"/>
      <c r="B44" s="30">
        <f>B47/B42</f>
        <v>0.60274976722071438</v>
      </c>
      <c r="C44" s="30">
        <f t="shared" ref="C44:AB44" si="1">C47/C42</f>
        <v>0.61659189730140107</v>
      </c>
      <c r="D44" s="30">
        <f t="shared" si="1"/>
        <v>0.62215884797591969</v>
      </c>
      <c r="E44" s="30">
        <f t="shared" si="1"/>
        <v>0.6148703285343915</v>
      </c>
      <c r="F44" s="30">
        <f t="shared" si="1"/>
        <v>0.62148573610602853</v>
      </c>
      <c r="G44" s="30">
        <f t="shared" si="1"/>
        <v>0.60885454972817643</v>
      </c>
      <c r="H44" s="30">
        <f t="shared" si="1"/>
        <v>0.60466085107758394</v>
      </c>
      <c r="I44" s="30">
        <f t="shared" si="1"/>
        <v>0.60266516069551368</v>
      </c>
      <c r="J44" s="30">
        <f t="shared" si="1"/>
        <v>0.60151594712449485</v>
      </c>
      <c r="K44" s="30">
        <f t="shared" si="1"/>
        <v>0.59191280580145533</v>
      </c>
      <c r="L44" s="30">
        <f t="shared" si="1"/>
        <v>0.58927019597410657</v>
      </c>
      <c r="M44" s="30">
        <f t="shared" si="1"/>
        <v>0.58287239698213944</v>
      </c>
      <c r="N44" s="30">
        <f t="shared" si="1"/>
        <v>0.58464831921185489</v>
      </c>
      <c r="O44" s="30">
        <f t="shared" si="1"/>
        <v>0.57729602545697656</v>
      </c>
      <c r="P44" s="30">
        <f t="shared" si="1"/>
        <v>0.5746589923911396</v>
      </c>
      <c r="Q44" s="30">
        <f t="shared" si="1"/>
        <v>0.57587927998719457</v>
      </c>
      <c r="R44" s="30">
        <f t="shared" si="1"/>
        <v>0.58482753654497011</v>
      </c>
      <c r="S44" s="30">
        <f t="shared" si="1"/>
        <v>0.59044208440676604</v>
      </c>
      <c r="T44" s="30">
        <f t="shared" si="1"/>
        <v>0.5931183186287865</v>
      </c>
      <c r="U44" s="30">
        <f t="shared" si="1"/>
        <v>0.58559206023271737</v>
      </c>
      <c r="V44" s="30">
        <f t="shared" si="1"/>
        <v>0.58251972791564754</v>
      </c>
      <c r="W44" s="30">
        <f t="shared" si="1"/>
        <v>0.58052998853657722</v>
      </c>
      <c r="X44" s="30">
        <f t="shared" si="1"/>
        <v>0.57841217862332039</v>
      </c>
      <c r="Y44" s="30">
        <f t="shared" si="1"/>
        <v>0.57710682578673522</v>
      </c>
      <c r="Z44" s="38">
        <f t="shared" si="1"/>
        <v>0.5743483975584629</v>
      </c>
      <c r="AA44" s="38">
        <f t="shared" si="1"/>
        <v>0.53838075453074252</v>
      </c>
      <c r="AB44" s="38">
        <f t="shared" si="1"/>
        <v>0.54349130969084503</v>
      </c>
    </row>
    <row r="45" spans="1:28" x14ac:dyDescent="0.25">
      <c r="A45" s="32" t="s">
        <v>27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1"/>
      <c r="N45" s="1"/>
      <c r="O45" s="1"/>
      <c r="P45" s="1"/>
      <c r="Q45" s="31"/>
      <c r="R45" s="31"/>
      <c r="S45" s="1"/>
      <c r="T45" s="31"/>
      <c r="U45" s="31"/>
      <c r="V45" s="1"/>
      <c r="W45" s="1"/>
      <c r="X45" s="1"/>
      <c r="Y45" s="1"/>
      <c r="Z45" s="1"/>
      <c r="AA45" s="1"/>
      <c r="AB45" s="1"/>
    </row>
    <row r="47" spans="1:28" x14ac:dyDescent="0.25">
      <c r="A47" s="28" t="s">
        <v>32</v>
      </c>
      <c r="B47" s="16">
        <f t="shared" ref="B47:E47" si="2">B20-B21+B31</f>
        <v>121700</v>
      </c>
      <c r="C47" s="16">
        <f t="shared" si="2"/>
        <v>134007</v>
      </c>
      <c r="D47" s="16">
        <f t="shared" si="2"/>
        <v>145513</v>
      </c>
      <c r="E47" s="16">
        <f t="shared" si="2"/>
        <v>147516</v>
      </c>
      <c r="F47" s="16">
        <f>F20-F21+F31</f>
        <v>156244</v>
      </c>
      <c r="G47" s="16">
        <f t="shared" ref="G47:AB47" si="3">G20-G21+G31</f>
        <v>160600</v>
      </c>
      <c r="H47" s="16">
        <f t="shared" si="3"/>
        <v>168366</v>
      </c>
      <c r="I47" s="16">
        <f t="shared" si="3"/>
        <v>177148</v>
      </c>
      <c r="J47" s="16">
        <f t="shared" si="3"/>
        <v>184429</v>
      </c>
      <c r="K47" s="16">
        <f t="shared" si="3"/>
        <v>192303</v>
      </c>
      <c r="L47" s="16">
        <f t="shared" si="3"/>
        <v>199356</v>
      </c>
      <c r="M47" s="16">
        <f t="shared" si="3"/>
        <v>206120</v>
      </c>
      <c r="N47" s="16">
        <f t="shared" si="3"/>
        <v>214114</v>
      </c>
      <c r="O47" s="16">
        <f t="shared" si="3"/>
        <v>222782</v>
      </c>
      <c r="P47" s="16">
        <f t="shared" si="3"/>
        <v>231333</v>
      </c>
      <c r="Q47" s="16">
        <f t="shared" si="3"/>
        <v>237450</v>
      </c>
      <c r="R47" s="16">
        <f t="shared" si="3"/>
        <v>243645</v>
      </c>
      <c r="S47" s="16">
        <f t="shared" si="3"/>
        <v>249127</v>
      </c>
      <c r="T47" s="16">
        <f t="shared" si="3"/>
        <v>254720</v>
      </c>
      <c r="U47" s="16">
        <f t="shared" si="3"/>
        <v>256665</v>
      </c>
      <c r="V47" s="16">
        <f t="shared" si="3"/>
        <v>258884</v>
      </c>
      <c r="W47" s="16">
        <f t="shared" si="3"/>
        <v>260806</v>
      </c>
      <c r="X47" s="16">
        <f t="shared" si="3"/>
        <v>263535</v>
      </c>
      <c r="Y47" s="16">
        <f t="shared" si="3"/>
        <v>268533</v>
      </c>
      <c r="Z47" s="16">
        <f t="shared" si="3"/>
        <v>274855</v>
      </c>
      <c r="AA47" s="16">
        <f t="shared" si="3"/>
        <v>281445</v>
      </c>
      <c r="AB47" s="17">
        <f t="shared" si="3"/>
        <v>287027</v>
      </c>
    </row>
    <row r="48" spans="1:28" x14ac:dyDescent="0.25">
      <c r="A48" s="28" t="s">
        <v>33</v>
      </c>
      <c r="B48" s="16">
        <f t="shared" ref="B48:E48" si="4">B20-B21+B31+B37</f>
        <v>121700</v>
      </c>
      <c r="C48" s="16">
        <f t="shared" si="4"/>
        <v>134007</v>
      </c>
      <c r="D48" s="16">
        <f t="shared" si="4"/>
        <v>145513</v>
      </c>
      <c r="E48" s="16">
        <f t="shared" si="4"/>
        <v>147516</v>
      </c>
      <c r="F48" s="16">
        <f t="shared" ref="F48:AB48" si="5">F20-F21+F31+F37</f>
        <v>156244</v>
      </c>
      <c r="G48" s="16">
        <f>G20-G21+G31+G37</f>
        <v>160600</v>
      </c>
      <c r="H48" s="16">
        <f t="shared" si="5"/>
        <v>168366</v>
      </c>
      <c r="I48" s="16">
        <f t="shared" si="5"/>
        <v>177148</v>
      </c>
      <c r="J48" s="16">
        <f t="shared" si="5"/>
        <v>184429</v>
      </c>
      <c r="K48" s="16">
        <f t="shared" si="5"/>
        <v>192303</v>
      </c>
      <c r="L48" s="16">
        <f t="shared" si="5"/>
        <v>199356</v>
      </c>
      <c r="M48" s="16">
        <f t="shared" si="5"/>
        <v>206120</v>
      </c>
      <c r="N48" s="16">
        <f t="shared" si="5"/>
        <v>214114</v>
      </c>
      <c r="O48" s="16">
        <f t="shared" si="5"/>
        <v>222782</v>
      </c>
      <c r="P48" s="16">
        <f t="shared" si="5"/>
        <v>231333</v>
      </c>
      <c r="Q48" s="16">
        <f t="shared" si="5"/>
        <v>237450</v>
      </c>
      <c r="R48" s="16">
        <f t="shared" si="5"/>
        <v>243645</v>
      </c>
      <c r="S48" s="16">
        <f t="shared" si="5"/>
        <v>249127</v>
      </c>
      <c r="T48" s="16">
        <f t="shared" si="5"/>
        <v>254720</v>
      </c>
      <c r="U48" s="16">
        <f t="shared" si="5"/>
        <v>256665</v>
      </c>
      <c r="V48" s="16">
        <f t="shared" si="5"/>
        <v>258884</v>
      </c>
      <c r="W48" s="16">
        <f t="shared" si="5"/>
        <v>260806</v>
      </c>
      <c r="X48" s="16">
        <f t="shared" si="5"/>
        <v>263535</v>
      </c>
      <c r="Y48" s="16">
        <f t="shared" si="5"/>
        <v>268533</v>
      </c>
      <c r="Z48" s="16">
        <f t="shared" si="5"/>
        <v>275046</v>
      </c>
      <c r="AA48" s="16">
        <f t="shared" si="5"/>
        <v>281803</v>
      </c>
      <c r="AB48" s="16">
        <f t="shared" si="5"/>
        <v>287457</v>
      </c>
    </row>
    <row r="49" spans="1:28" x14ac:dyDescent="0.25">
      <c r="AB49" s="15"/>
    </row>
    <row r="54" spans="1:28" ht="16.5" thickBot="1" x14ac:dyDescent="0.3"/>
    <row r="55" spans="1:28" ht="24" thickTop="1" x14ac:dyDescent="0.25">
      <c r="B55" s="23">
        <v>1995</v>
      </c>
      <c r="C55" s="23">
        <v>1996</v>
      </c>
      <c r="D55" s="23">
        <v>1997</v>
      </c>
      <c r="E55" s="23">
        <v>1998</v>
      </c>
      <c r="F55" s="23">
        <v>1999</v>
      </c>
      <c r="G55" s="23">
        <v>2000</v>
      </c>
      <c r="H55" s="23">
        <v>2001</v>
      </c>
      <c r="I55" s="23">
        <v>2002</v>
      </c>
      <c r="J55" s="23">
        <v>2003</v>
      </c>
      <c r="K55" s="23">
        <v>2004</v>
      </c>
      <c r="L55" s="23">
        <v>2005</v>
      </c>
      <c r="M55" s="23">
        <v>2006</v>
      </c>
      <c r="N55" s="23">
        <v>2007</v>
      </c>
      <c r="O55" s="23">
        <v>2008</v>
      </c>
      <c r="P55" s="23">
        <v>2009</v>
      </c>
      <c r="Q55" s="23">
        <v>2010</v>
      </c>
      <c r="R55" s="23">
        <v>2011</v>
      </c>
      <c r="S55" s="23">
        <v>2012</v>
      </c>
      <c r="T55" s="23">
        <v>2013</v>
      </c>
      <c r="U55" s="23">
        <v>2014</v>
      </c>
      <c r="V55" s="23">
        <v>2015</v>
      </c>
      <c r="W55" s="23">
        <v>2016</v>
      </c>
      <c r="X55" s="23">
        <v>2017</v>
      </c>
      <c r="Y55" s="23">
        <v>2018</v>
      </c>
      <c r="Z55" s="23">
        <v>2019</v>
      </c>
      <c r="AA55" s="23">
        <v>2020</v>
      </c>
      <c r="AB55" s="23">
        <v>2021</v>
      </c>
    </row>
    <row r="56" spans="1:28" x14ac:dyDescent="0.25">
      <c r="A56" s="26" t="s">
        <v>37</v>
      </c>
      <c r="B56" s="25">
        <f>B20-B21</f>
        <v>119940</v>
      </c>
      <c r="C56" s="25">
        <f t="shared" ref="C56:AB56" si="6">C20-C21</f>
        <v>132235</v>
      </c>
      <c r="D56" s="25">
        <f t="shared" si="6"/>
        <v>143651</v>
      </c>
      <c r="E56" s="25">
        <f t="shared" si="6"/>
        <v>145595</v>
      </c>
      <c r="F56" s="25">
        <f t="shared" si="6"/>
        <v>154187</v>
      </c>
      <c r="G56" s="25">
        <f t="shared" si="6"/>
        <v>158323</v>
      </c>
      <c r="H56" s="25">
        <f t="shared" si="6"/>
        <v>165954</v>
      </c>
      <c r="I56" s="25">
        <f t="shared" si="6"/>
        <v>174145</v>
      </c>
      <c r="J56" s="25">
        <f t="shared" si="6"/>
        <v>181325</v>
      </c>
      <c r="K56" s="25">
        <f t="shared" si="6"/>
        <v>188962</v>
      </c>
      <c r="L56" s="25">
        <f t="shared" si="6"/>
        <v>195953</v>
      </c>
      <c r="M56" s="25">
        <f t="shared" si="6"/>
        <v>202634</v>
      </c>
      <c r="N56" s="25">
        <f t="shared" si="6"/>
        <v>210550</v>
      </c>
      <c r="O56" s="25">
        <f t="shared" si="6"/>
        <v>219092</v>
      </c>
      <c r="P56" s="25">
        <f t="shared" si="6"/>
        <v>227590</v>
      </c>
      <c r="Q56" s="25">
        <f t="shared" si="6"/>
        <v>233490</v>
      </c>
      <c r="R56" s="25">
        <f t="shared" si="6"/>
        <v>239803</v>
      </c>
      <c r="S56" s="25">
        <f t="shared" si="6"/>
        <v>245052</v>
      </c>
      <c r="T56" s="25">
        <f t="shared" si="6"/>
        <v>250327</v>
      </c>
      <c r="U56" s="25">
        <f t="shared" si="6"/>
        <v>252059</v>
      </c>
      <c r="V56" s="25">
        <f t="shared" si="6"/>
        <v>254144</v>
      </c>
      <c r="W56" s="25">
        <f t="shared" si="6"/>
        <v>256079</v>
      </c>
      <c r="X56" s="25">
        <f t="shared" si="6"/>
        <v>258730</v>
      </c>
      <c r="Y56" s="25">
        <f t="shared" si="6"/>
        <v>263698</v>
      </c>
      <c r="Z56" s="25">
        <f t="shared" si="6"/>
        <v>270141</v>
      </c>
      <c r="AA56" s="25">
        <f t="shared" si="6"/>
        <v>276606</v>
      </c>
      <c r="AB56" s="25">
        <f t="shared" si="6"/>
        <v>282077</v>
      </c>
    </row>
    <row r="57" spans="1:28" x14ac:dyDescent="0.25">
      <c r="A57" s="26" t="s">
        <v>44</v>
      </c>
      <c r="B57" s="25">
        <f>B21</f>
        <v>4998</v>
      </c>
      <c r="C57" s="25">
        <f t="shared" ref="C57:AB57" si="7">C21</f>
        <v>4998</v>
      </c>
      <c r="D57" s="25">
        <f t="shared" si="7"/>
        <v>4998</v>
      </c>
      <c r="E57" s="25">
        <f t="shared" si="7"/>
        <v>4998</v>
      </c>
      <c r="F57" s="25">
        <f t="shared" si="7"/>
        <v>4998</v>
      </c>
      <c r="G57" s="25">
        <f t="shared" si="7"/>
        <v>5038</v>
      </c>
      <c r="H57" s="25">
        <f t="shared" si="7"/>
        <v>5160</v>
      </c>
      <c r="I57" s="25">
        <f t="shared" si="7"/>
        <v>5178</v>
      </c>
      <c r="J57" s="25">
        <f t="shared" si="7"/>
        <v>5370</v>
      </c>
      <c r="K57" s="25">
        <f t="shared" si="7"/>
        <v>5174</v>
      </c>
      <c r="L57" s="25">
        <f t="shared" si="7"/>
        <v>5123</v>
      </c>
      <c r="M57" s="25">
        <f t="shared" si="7"/>
        <v>5140</v>
      </c>
      <c r="N57" s="25">
        <f t="shared" si="7"/>
        <v>5172</v>
      </c>
      <c r="O57" s="25">
        <f t="shared" si="7"/>
        <v>5121</v>
      </c>
      <c r="P57" s="25">
        <f t="shared" si="7"/>
        <v>5491</v>
      </c>
      <c r="Q57" s="25">
        <f t="shared" si="7"/>
        <v>5156</v>
      </c>
      <c r="R57" s="25">
        <f t="shared" si="7"/>
        <v>5213</v>
      </c>
      <c r="S57" s="25">
        <f t="shared" si="7"/>
        <v>5416</v>
      </c>
      <c r="T57" s="25">
        <f t="shared" si="7"/>
        <v>5325</v>
      </c>
      <c r="U57" s="25">
        <f t="shared" si="7"/>
        <v>5305</v>
      </c>
      <c r="V57" s="25">
        <f t="shared" si="7"/>
        <v>5225</v>
      </c>
      <c r="W57" s="25">
        <f t="shared" si="7"/>
        <v>5089</v>
      </c>
      <c r="X57" s="25">
        <f t="shared" si="7"/>
        <v>5059</v>
      </c>
      <c r="Y57" s="25">
        <f t="shared" si="7"/>
        <v>4970</v>
      </c>
      <c r="Z57" s="25">
        <f t="shared" si="7"/>
        <v>4890</v>
      </c>
      <c r="AA57" s="25">
        <f t="shared" si="7"/>
        <v>4772</v>
      </c>
      <c r="AB57" s="25">
        <f t="shared" si="7"/>
        <v>4851</v>
      </c>
    </row>
    <row r="58" spans="1:28" x14ac:dyDescent="0.25">
      <c r="A58" s="26" t="s">
        <v>39</v>
      </c>
      <c r="B58" s="25">
        <f>B5-B8</f>
        <v>39539</v>
      </c>
      <c r="C58" s="25">
        <f t="shared" ref="C58:AB58" si="8">C5-C8</f>
        <v>42519</v>
      </c>
      <c r="D58" s="25">
        <f t="shared" si="8"/>
        <v>46046</v>
      </c>
      <c r="E58" s="25">
        <f t="shared" si="8"/>
        <v>47293</v>
      </c>
      <c r="F58" s="25">
        <f t="shared" si="8"/>
        <v>49052</v>
      </c>
      <c r="G58" s="25">
        <f t="shared" si="8"/>
        <v>54641</v>
      </c>
      <c r="H58" s="25">
        <f t="shared" si="8"/>
        <v>58524</v>
      </c>
      <c r="I58" s="25">
        <f t="shared" si="8"/>
        <v>62502</v>
      </c>
      <c r="J58" s="25">
        <f t="shared" si="8"/>
        <v>65375</v>
      </c>
      <c r="K58" s="25">
        <f t="shared" si="8"/>
        <v>72270</v>
      </c>
      <c r="L58" s="25">
        <f t="shared" si="8"/>
        <v>78047</v>
      </c>
      <c r="M58" s="25">
        <f t="shared" si="8"/>
        <v>82517</v>
      </c>
      <c r="N58" s="25">
        <f t="shared" si="8"/>
        <v>83008</v>
      </c>
      <c r="O58" s="25">
        <f t="shared" si="8"/>
        <v>89729</v>
      </c>
      <c r="P58" s="25">
        <f t="shared" si="8"/>
        <v>91116</v>
      </c>
      <c r="Q58" s="25">
        <f t="shared" si="8"/>
        <v>93534</v>
      </c>
      <c r="R58" s="25">
        <f t="shared" si="8"/>
        <v>93688</v>
      </c>
      <c r="S58" s="25">
        <f t="shared" si="8"/>
        <v>92998</v>
      </c>
      <c r="T58" s="25">
        <f t="shared" si="8"/>
        <v>92426</v>
      </c>
      <c r="U58" s="25">
        <f t="shared" si="8"/>
        <v>94326</v>
      </c>
      <c r="V58" s="25">
        <f t="shared" si="8"/>
        <v>94677</v>
      </c>
      <c r="W58" s="25">
        <f t="shared" si="8"/>
        <v>95715</v>
      </c>
      <c r="X58" s="25">
        <f t="shared" si="8"/>
        <v>97244</v>
      </c>
      <c r="Y58" s="25">
        <f t="shared" si="8"/>
        <v>99723</v>
      </c>
      <c r="Z58" s="25">
        <f t="shared" si="8"/>
        <v>100920</v>
      </c>
      <c r="AA58" s="25">
        <f t="shared" si="8"/>
        <v>107725</v>
      </c>
      <c r="AB58" s="25">
        <f t="shared" si="8"/>
        <v>112772</v>
      </c>
    </row>
    <row r="59" spans="1:28" x14ac:dyDescent="0.25">
      <c r="A59" s="26" t="s">
        <v>38</v>
      </c>
      <c r="B59" s="25">
        <f>B8</f>
        <v>4995</v>
      </c>
      <c r="C59" s="25">
        <f t="shared" ref="C59:AB59" si="9">C8</f>
        <v>5469</v>
      </c>
      <c r="D59" s="25">
        <f t="shared" si="9"/>
        <v>6016</v>
      </c>
      <c r="E59" s="25">
        <f t="shared" si="9"/>
        <v>6629</v>
      </c>
      <c r="F59" s="25">
        <f t="shared" si="9"/>
        <v>7372</v>
      </c>
      <c r="G59" s="25">
        <f t="shared" si="9"/>
        <v>8743</v>
      </c>
      <c r="H59" s="25">
        <f t="shared" si="9"/>
        <v>11661</v>
      </c>
      <c r="I59" s="25">
        <f t="shared" si="9"/>
        <v>11722</v>
      </c>
      <c r="J59" s="25">
        <f t="shared" si="9"/>
        <v>11096</v>
      </c>
      <c r="K59" s="25">
        <f t="shared" si="9"/>
        <v>11988</v>
      </c>
      <c r="L59" s="25">
        <f t="shared" si="9"/>
        <v>11849</v>
      </c>
      <c r="M59" s="25">
        <f t="shared" si="9"/>
        <v>12334</v>
      </c>
      <c r="N59" s="25">
        <f t="shared" si="9"/>
        <v>11543</v>
      </c>
      <c r="O59" s="25">
        <f t="shared" si="9"/>
        <v>11226</v>
      </c>
      <c r="P59" s="25">
        <f t="shared" si="9"/>
        <v>10997</v>
      </c>
      <c r="Q59" s="25">
        <f t="shared" si="9"/>
        <v>10913</v>
      </c>
      <c r="R59" s="25">
        <f t="shared" si="9"/>
        <v>9862</v>
      </c>
      <c r="S59" s="25">
        <f t="shared" si="9"/>
        <v>8905</v>
      </c>
      <c r="T59" s="25">
        <f t="shared" si="9"/>
        <v>8616</v>
      </c>
      <c r="U59" s="25">
        <f t="shared" si="9"/>
        <v>8392</v>
      </c>
      <c r="V59" s="25">
        <f t="shared" si="9"/>
        <v>8245</v>
      </c>
      <c r="W59" s="25">
        <f t="shared" si="9"/>
        <v>8100</v>
      </c>
      <c r="X59" s="25">
        <f t="shared" si="9"/>
        <v>7624</v>
      </c>
      <c r="Y59" s="25">
        <f t="shared" si="9"/>
        <v>7566</v>
      </c>
      <c r="Z59" s="25">
        <f t="shared" si="9"/>
        <v>7581</v>
      </c>
      <c r="AA59" s="25">
        <f t="shared" si="9"/>
        <v>7290</v>
      </c>
      <c r="AB59" s="25">
        <f t="shared" si="9"/>
        <v>7344</v>
      </c>
    </row>
    <row r="60" spans="1:28" x14ac:dyDescent="0.25">
      <c r="A60" s="26" t="s">
        <v>40</v>
      </c>
      <c r="B60" s="25">
        <f>B24+B25</f>
        <v>4451</v>
      </c>
      <c r="C60" s="25">
        <f t="shared" ref="C60:AB60" si="10">C24+C25</f>
        <v>4268</v>
      </c>
      <c r="D60" s="25">
        <f t="shared" si="10"/>
        <v>4320</v>
      </c>
      <c r="E60" s="25">
        <f t="shared" si="10"/>
        <v>4390</v>
      </c>
      <c r="F60" s="25">
        <f t="shared" si="10"/>
        <v>4270</v>
      </c>
      <c r="G60" s="25">
        <f t="shared" si="10"/>
        <v>3960</v>
      </c>
      <c r="H60" s="25">
        <f t="shared" si="10"/>
        <v>4013</v>
      </c>
      <c r="I60" s="25">
        <f t="shared" si="10"/>
        <v>4220</v>
      </c>
      <c r="J60" s="25">
        <f t="shared" si="10"/>
        <v>4541</v>
      </c>
      <c r="K60" s="25">
        <f t="shared" si="10"/>
        <v>5075</v>
      </c>
      <c r="L60" s="25">
        <f t="shared" si="10"/>
        <v>5624</v>
      </c>
      <c r="M60" s="25">
        <f t="shared" si="10"/>
        <v>5795</v>
      </c>
      <c r="N60" s="25">
        <f t="shared" si="10"/>
        <v>5393</v>
      </c>
      <c r="O60" s="25">
        <f t="shared" si="10"/>
        <v>6401</v>
      </c>
      <c r="P60" s="25">
        <f t="shared" si="10"/>
        <v>10472</v>
      </c>
      <c r="Q60" s="25">
        <f t="shared" si="10"/>
        <v>11407</v>
      </c>
      <c r="R60" s="25">
        <f t="shared" si="10"/>
        <v>11426</v>
      </c>
      <c r="S60" s="25">
        <f t="shared" si="10"/>
        <v>13119</v>
      </c>
      <c r="T60" s="25">
        <f t="shared" si="10"/>
        <v>15150</v>
      </c>
      <c r="U60" s="25">
        <f t="shared" si="10"/>
        <v>14745</v>
      </c>
      <c r="V60" s="25">
        <f t="shared" si="10"/>
        <v>14326</v>
      </c>
      <c r="W60" s="25">
        <f t="shared" si="10"/>
        <v>14181</v>
      </c>
      <c r="X60" s="25">
        <f t="shared" si="10"/>
        <v>13419</v>
      </c>
      <c r="Y60" s="25">
        <f t="shared" si="10"/>
        <v>13119</v>
      </c>
      <c r="Z60" s="25">
        <f t="shared" si="10"/>
        <v>13316</v>
      </c>
      <c r="AA60" s="25">
        <f t="shared" si="10"/>
        <v>27850</v>
      </c>
      <c r="AB60" s="25">
        <f t="shared" si="10"/>
        <v>19579</v>
      </c>
    </row>
    <row r="61" spans="1:28" x14ac:dyDescent="0.25">
      <c r="A61" s="26" t="s">
        <v>43</v>
      </c>
      <c r="B61" s="25">
        <f>B22</f>
        <v>6067</v>
      </c>
      <c r="C61" s="25">
        <f t="shared" ref="C61:AB61" si="11">C22</f>
        <v>4844</v>
      </c>
      <c r="D61" s="25">
        <f t="shared" si="11"/>
        <v>4654</v>
      </c>
      <c r="E61" s="25">
        <f t="shared" si="11"/>
        <v>6462</v>
      </c>
      <c r="F61" s="25">
        <f t="shared" si="11"/>
        <v>5153</v>
      </c>
      <c r="G61" s="25">
        <f t="shared" si="11"/>
        <v>5602</v>
      </c>
      <c r="H61" s="25">
        <f t="shared" si="11"/>
        <v>4205</v>
      </c>
      <c r="I61" s="25">
        <f t="shared" si="11"/>
        <v>4168</v>
      </c>
      <c r="J61" s="25">
        <f t="shared" si="11"/>
        <v>4393</v>
      </c>
      <c r="K61" s="25">
        <f t="shared" si="11"/>
        <v>4954</v>
      </c>
      <c r="L61" s="25">
        <f t="shared" si="11"/>
        <v>5021</v>
      </c>
      <c r="M61" s="25">
        <f t="shared" si="11"/>
        <v>6181</v>
      </c>
      <c r="N61" s="25">
        <f t="shared" si="11"/>
        <v>8597</v>
      </c>
      <c r="O61" s="25">
        <f t="shared" si="11"/>
        <v>10314</v>
      </c>
      <c r="P61" s="25">
        <f t="shared" si="11"/>
        <v>8980</v>
      </c>
      <c r="Q61" s="25">
        <f t="shared" si="11"/>
        <v>11205</v>
      </c>
      <c r="R61" s="25">
        <f t="shared" si="11"/>
        <v>10661</v>
      </c>
      <c r="S61" s="25">
        <f t="shared" si="11"/>
        <v>10052</v>
      </c>
      <c r="T61" s="25">
        <f t="shared" si="11"/>
        <v>9899</v>
      </c>
      <c r="U61" s="25">
        <f t="shared" si="11"/>
        <v>8860</v>
      </c>
      <c r="V61" s="25">
        <f t="shared" si="11"/>
        <v>9486</v>
      </c>
      <c r="W61" s="25">
        <f t="shared" si="11"/>
        <v>9839</v>
      </c>
      <c r="X61" s="25">
        <f t="shared" si="11"/>
        <v>11300</v>
      </c>
      <c r="Y61" s="25">
        <f t="shared" si="11"/>
        <v>11966</v>
      </c>
      <c r="Z61" s="25">
        <f t="shared" si="11"/>
        <v>14056</v>
      </c>
      <c r="AA61" s="25">
        <f t="shared" si="11"/>
        <v>14306</v>
      </c>
      <c r="AB61" s="25">
        <f t="shared" si="11"/>
        <v>15336</v>
      </c>
    </row>
    <row r="62" spans="1:28" x14ac:dyDescent="0.25">
      <c r="A62" s="26" t="s">
        <v>41</v>
      </c>
      <c r="B62" s="25">
        <f>B26</f>
        <v>3144</v>
      </c>
      <c r="C62" s="25">
        <f t="shared" ref="C62:AB62" si="12">C26</f>
        <v>3604</v>
      </c>
      <c r="D62" s="25">
        <f t="shared" si="12"/>
        <v>4287</v>
      </c>
      <c r="E62" s="25">
        <f t="shared" si="12"/>
        <v>4641</v>
      </c>
      <c r="F62" s="25">
        <f t="shared" si="12"/>
        <v>5015</v>
      </c>
      <c r="G62" s="25">
        <f t="shared" si="12"/>
        <v>5254</v>
      </c>
      <c r="H62" s="25">
        <f t="shared" si="12"/>
        <v>5375</v>
      </c>
      <c r="I62" s="25">
        <f t="shared" si="12"/>
        <v>5126</v>
      </c>
      <c r="J62" s="25">
        <f t="shared" si="12"/>
        <v>5294</v>
      </c>
      <c r="K62" s="25">
        <f t="shared" si="12"/>
        <v>5471</v>
      </c>
      <c r="L62" s="25">
        <f t="shared" si="12"/>
        <v>5406</v>
      </c>
      <c r="M62" s="25">
        <f t="shared" si="12"/>
        <v>5317</v>
      </c>
      <c r="N62" s="25">
        <f t="shared" si="12"/>
        <v>6095</v>
      </c>
      <c r="O62" s="25">
        <f t="shared" si="12"/>
        <v>6363</v>
      </c>
      <c r="P62" s="25">
        <f t="shared" si="12"/>
        <v>6299</v>
      </c>
      <c r="Q62" s="25">
        <f t="shared" si="12"/>
        <v>6039</v>
      </c>
      <c r="R62" s="25">
        <f t="shared" si="12"/>
        <v>6279</v>
      </c>
      <c r="S62" s="25">
        <f t="shared" si="12"/>
        <v>6417</v>
      </c>
      <c r="T62" s="25">
        <f t="shared" si="12"/>
        <v>6462</v>
      </c>
      <c r="U62" s="25">
        <f t="shared" si="12"/>
        <v>6412</v>
      </c>
      <c r="V62" s="25">
        <f t="shared" si="12"/>
        <v>6313</v>
      </c>
      <c r="W62" s="25">
        <f t="shared" si="12"/>
        <v>6446</v>
      </c>
      <c r="X62" s="25">
        <f t="shared" si="12"/>
        <v>6443</v>
      </c>
      <c r="Y62" s="25">
        <f t="shared" si="12"/>
        <v>6267</v>
      </c>
      <c r="Z62" s="25">
        <f t="shared" si="12"/>
        <v>6024</v>
      </c>
      <c r="AA62" s="25">
        <f t="shared" si="12"/>
        <v>5721</v>
      </c>
      <c r="AB62" s="25">
        <f t="shared" si="12"/>
        <v>8041</v>
      </c>
    </row>
    <row r="63" spans="1:28" x14ac:dyDescent="0.25">
      <c r="A63" s="22" t="s">
        <v>45</v>
      </c>
      <c r="B63" s="25">
        <f>B33+B34+B35</f>
        <v>8370</v>
      </c>
      <c r="C63" s="25">
        <f t="shared" ref="C63:AB63" si="13">C33+C34+C35</f>
        <v>8386</v>
      </c>
      <c r="D63" s="25">
        <f t="shared" si="13"/>
        <v>8266</v>
      </c>
      <c r="E63" s="25">
        <f t="shared" si="13"/>
        <v>8237</v>
      </c>
      <c r="F63" s="25">
        <f t="shared" si="13"/>
        <v>8399</v>
      </c>
      <c r="G63" s="25">
        <f t="shared" si="13"/>
        <v>8625</v>
      </c>
      <c r="H63" s="25">
        <f t="shared" si="13"/>
        <v>8590</v>
      </c>
      <c r="I63" s="25">
        <f t="shared" si="13"/>
        <v>10653</v>
      </c>
      <c r="J63" s="25">
        <f t="shared" si="13"/>
        <v>11595</v>
      </c>
      <c r="K63" s="25">
        <f t="shared" si="13"/>
        <v>12100</v>
      </c>
      <c r="L63" s="25">
        <f t="shared" si="13"/>
        <v>12723</v>
      </c>
      <c r="M63" s="25">
        <f t="shared" si="13"/>
        <v>13363</v>
      </c>
      <c r="N63" s="25">
        <f t="shared" si="13"/>
        <v>14287</v>
      </c>
      <c r="O63" s="25">
        <f t="shared" si="13"/>
        <v>15118</v>
      </c>
      <c r="P63" s="25">
        <f t="shared" si="13"/>
        <v>16190</v>
      </c>
      <c r="Q63" s="25">
        <f t="shared" si="13"/>
        <v>16374</v>
      </c>
      <c r="R63" s="25">
        <f t="shared" si="13"/>
        <v>15898</v>
      </c>
      <c r="S63" s="25">
        <f t="shared" si="13"/>
        <v>16309</v>
      </c>
      <c r="T63" s="25">
        <f t="shared" si="13"/>
        <v>16787</v>
      </c>
      <c r="U63" s="25">
        <f t="shared" si="13"/>
        <v>17068</v>
      </c>
      <c r="V63" s="25">
        <f t="shared" si="13"/>
        <v>17187</v>
      </c>
      <c r="W63" s="25">
        <f t="shared" si="13"/>
        <v>17386</v>
      </c>
      <c r="X63" s="25">
        <f t="shared" si="13"/>
        <v>17522</v>
      </c>
      <c r="Y63" s="25">
        <f t="shared" si="13"/>
        <v>17922</v>
      </c>
      <c r="Z63" s="25">
        <f t="shared" si="13"/>
        <v>18465</v>
      </c>
      <c r="AA63" s="25">
        <f t="shared" si="13"/>
        <v>18860</v>
      </c>
      <c r="AB63" s="25">
        <f t="shared" si="13"/>
        <v>19718</v>
      </c>
    </row>
    <row r="64" spans="1:28" x14ac:dyDescent="0.25">
      <c r="A64" s="26" t="s">
        <v>42</v>
      </c>
      <c r="B64" s="25">
        <f>B42-SUM(B56:B63)-B65</f>
        <v>7828</v>
      </c>
      <c r="C64" s="25">
        <f t="shared" ref="C64:AB64" si="14">C42-SUM(C56:C63)-C65</f>
        <v>8253</v>
      </c>
      <c r="D64" s="25">
        <f t="shared" si="14"/>
        <v>8789</v>
      </c>
      <c r="E64" s="25">
        <f t="shared" si="14"/>
        <v>8473</v>
      </c>
      <c r="F64" s="25">
        <f t="shared" si="14"/>
        <v>9574</v>
      </c>
      <c r="G64" s="25">
        <f t="shared" si="14"/>
        <v>9953</v>
      </c>
      <c r="H64" s="25">
        <f t="shared" si="14"/>
        <v>11132</v>
      </c>
      <c r="I64" s="25">
        <f t="shared" si="14"/>
        <v>12141</v>
      </c>
      <c r="J64" s="25">
        <f t="shared" si="14"/>
        <v>12853</v>
      </c>
      <c r="K64" s="25">
        <f t="shared" si="14"/>
        <v>13706</v>
      </c>
      <c r="L64" s="25">
        <f t="shared" si="14"/>
        <v>13351</v>
      </c>
      <c r="M64" s="25">
        <f t="shared" si="14"/>
        <v>14880</v>
      </c>
      <c r="N64" s="25">
        <f t="shared" si="14"/>
        <v>15802</v>
      </c>
      <c r="O64" s="25">
        <f t="shared" si="14"/>
        <v>16509</v>
      </c>
      <c r="P64" s="25">
        <f t="shared" si="14"/>
        <v>19210</v>
      </c>
      <c r="Q64" s="25">
        <f t="shared" si="14"/>
        <v>18022</v>
      </c>
      <c r="R64" s="25">
        <f t="shared" si="14"/>
        <v>17305</v>
      </c>
      <c r="S64" s="25">
        <f t="shared" si="14"/>
        <v>17000</v>
      </c>
      <c r="T64" s="25">
        <f t="shared" si="14"/>
        <v>17650</v>
      </c>
      <c r="U64" s="25">
        <f t="shared" si="14"/>
        <v>24669</v>
      </c>
      <c r="V64" s="25">
        <f t="shared" si="14"/>
        <v>28412</v>
      </c>
      <c r="W64" s="25">
        <f t="shared" si="14"/>
        <v>29665</v>
      </c>
      <c r="X64" s="25">
        <f t="shared" si="14"/>
        <v>30812</v>
      </c>
      <c r="Y64" s="25">
        <f t="shared" si="14"/>
        <v>32255</v>
      </c>
      <c r="Z64" s="25">
        <f t="shared" si="14"/>
        <v>35216</v>
      </c>
      <c r="AA64" s="25">
        <f t="shared" si="14"/>
        <v>49786</v>
      </c>
      <c r="AB64" s="25">
        <f t="shared" si="14"/>
        <v>49234</v>
      </c>
    </row>
    <row r="65" spans="1:28" x14ac:dyDescent="0.25">
      <c r="A65" s="24" t="s">
        <v>46</v>
      </c>
      <c r="B65" s="25">
        <f>B23</f>
        <v>2576</v>
      </c>
      <c r="C65" s="25">
        <f>C23</f>
        <v>2759</v>
      </c>
      <c r="D65" s="25">
        <f>D23</f>
        <v>2857</v>
      </c>
      <c r="E65" s="25">
        <f t="shared" ref="E65:AB65" si="15">E23</f>
        <v>3196</v>
      </c>
      <c r="F65" s="25">
        <f t="shared" si="15"/>
        <v>3384</v>
      </c>
      <c r="G65" s="25">
        <f t="shared" si="15"/>
        <v>3635</v>
      </c>
      <c r="H65" s="25">
        <f t="shared" si="15"/>
        <v>3833</v>
      </c>
      <c r="I65" s="25">
        <f t="shared" si="15"/>
        <v>4086</v>
      </c>
      <c r="J65" s="25">
        <f t="shared" si="15"/>
        <v>4765</v>
      </c>
      <c r="K65" s="25">
        <f t="shared" si="15"/>
        <v>5184</v>
      </c>
      <c r="L65" s="25">
        <f t="shared" si="15"/>
        <v>5213</v>
      </c>
      <c r="M65" s="25">
        <f t="shared" si="15"/>
        <v>5467</v>
      </c>
      <c r="N65" s="25">
        <f t="shared" si="15"/>
        <v>5780</v>
      </c>
      <c r="O65" s="25">
        <f t="shared" si="15"/>
        <v>6033</v>
      </c>
      <c r="P65" s="25">
        <f t="shared" si="15"/>
        <v>6212</v>
      </c>
      <c r="Q65" s="25">
        <f t="shared" si="15"/>
        <v>6186</v>
      </c>
      <c r="R65" s="25">
        <f t="shared" si="15"/>
        <v>6475</v>
      </c>
      <c r="S65" s="25">
        <f t="shared" si="15"/>
        <v>6665</v>
      </c>
      <c r="T65" s="25">
        <f t="shared" si="15"/>
        <v>6817</v>
      </c>
      <c r="U65" s="25">
        <f t="shared" si="15"/>
        <v>6464</v>
      </c>
      <c r="V65" s="25">
        <f t="shared" si="15"/>
        <v>6406</v>
      </c>
      <c r="W65" s="25">
        <f t="shared" si="15"/>
        <v>6755</v>
      </c>
      <c r="X65" s="25">
        <f t="shared" si="15"/>
        <v>7465</v>
      </c>
      <c r="Y65" s="25">
        <f t="shared" si="15"/>
        <v>7823</v>
      </c>
      <c r="Z65" s="25">
        <f t="shared" si="15"/>
        <v>7942</v>
      </c>
      <c r="AA65" s="25">
        <f t="shared" si="15"/>
        <v>9846</v>
      </c>
      <c r="AB65" s="25">
        <f t="shared" si="15"/>
        <v>9165</v>
      </c>
    </row>
    <row r="98" spans="20:22" x14ac:dyDescent="0.25">
      <c r="T98" s="36" t="s">
        <v>47</v>
      </c>
      <c r="U98" s="37"/>
      <c r="V98" s="37"/>
    </row>
    <row r="99" spans="20:22" x14ac:dyDescent="0.25">
      <c r="T99" s="37"/>
      <c r="U99" s="37"/>
      <c r="V99" s="37"/>
    </row>
  </sheetData>
  <mergeCells count="27">
    <mergeCell ref="T98:V99"/>
    <mergeCell ref="A1:L1"/>
    <mergeCell ref="Q1:R1"/>
    <mergeCell ref="T1:U1"/>
    <mergeCell ref="C2:D2"/>
    <mergeCell ref="E2:F2"/>
    <mergeCell ref="Q2:R2"/>
    <mergeCell ref="T2:U2"/>
    <mergeCell ref="C4:D4"/>
    <mergeCell ref="E4:F4"/>
    <mergeCell ref="Q4:R4"/>
    <mergeCell ref="T4:U4"/>
    <mergeCell ref="C28:D28"/>
    <mergeCell ref="E28:F28"/>
    <mergeCell ref="Q28:R28"/>
    <mergeCell ref="T28:U28"/>
    <mergeCell ref="Q45:R45"/>
    <mergeCell ref="T45:U45"/>
    <mergeCell ref="A45:L45"/>
    <mergeCell ref="C41:D41"/>
    <mergeCell ref="E41:F41"/>
    <mergeCell ref="Q41:R41"/>
    <mergeCell ref="T41:U41"/>
    <mergeCell ref="C43:D43"/>
    <mergeCell ref="E43:F43"/>
    <mergeCell ref="Q43:R43"/>
    <mergeCell ref="T43:U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CPS</vt:lpstr>
    </vt:vector>
  </TitlesOfParts>
  <Manager>REFORMING</Manager>
  <Company>REFORMING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salerno; Team Reforming.it</dc:creator>
  <cp:lastModifiedBy>nicola salerno</cp:lastModifiedBy>
  <dcterms:created xsi:type="dcterms:W3CDTF">2022-04-14T08:41:29Z</dcterms:created>
  <dcterms:modified xsi:type="dcterms:W3CDTF">2022-04-16T07:45:31Z</dcterms:modified>
</cp:coreProperties>
</file>